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rwan Alshagra\Desktop\"/>
    </mc:Choice>
  </mc:AlternateContent>
  <xr:revisionPtr revIDLastSave="0" documentId="13_ncr:1_{87E31ECF-1930-4259-BF5F-91A4E1235325}" xr6:coauthVersionLast="47" xr6:coauthVersionMax="47" xr10:uidLastSave="{00000000-0000-0000-0000-000000000000}"/>
  <bookViews>
    <workbookView xWindow="-28920" yWindow="-120" windowWidth="29040" windowHeight="15840" xr2:uid="{86ECBB44-1CFD-49D9-97AE-BFB4FDA2A2C3}"/>
  </bookViews>
  <sheets>
    <sheet name="Excel Download" sheetId="16" r:id="rId1"/>
    <sheet name="QuarterCal" sheetId="10" state="hidden" r:id="rId2"/>
  </sheets>
  <externalReferences>
    <externalReference r:id="rId3"/>
    <externalReference r:id="rId4"/>
    <externalReference r:id="rId5"/>
    <externalReference r:id="rId6"/>
  </externalReferences>
  <definedNames>
    <definedName name="__Q1" hidden="1">{"'Standalone List Price Trends'!$A$1:$X$56"}</definedName>
    <definedName name="__Q2" hidden="1">{"'Standalone List Price Trends'!$A$1:$X$56"}</definedName>
    <definedName name="__Q3" hidden="1">{"'Standalone List Price Trends'!$A$1:$X$56"}</definedName>
    <definedName name="__Q4" hidden="1">{"'Standalone List Price Trends'!$A$1:$X$56"}</definedName>
    <definedName name="__Q5" hidden="1">{"'Standalone List Price Trends'!$A$1:$X$56"}</definedName>
    <definedName name="__Q9" hidden="1">{"'Standalone List Price Trends'!$A$1:$X$56"}</definedName>
    <definedName name="__rw1" hidden="1">{"'Standalone List Price Trends'!$A$1:$X$56"}</definedName>
    <definedName name="__rw2" hidden="1">{"'Standalone List Price Trends'!$A$1:$X$56"}</definedName>
    <definedName name="__rw3" hidden="1">{"'Standalone List Price Trends'!$A$1:$X$56"}</definedName>
    <definedName name="__rw4" hidden="1">{"'Standalone List Price Trends'!$A$1:$X$56"}</definedName>
    <definedName name="_Q1" hidden="1">{"'Standalone List Price Trends'!$A$1:$X$56"}</definedName>
    <definedName name="_Q2" hidden="1">{"'Standalone List Price Trends'!$A$1:$X$56"}</definedName>
    <definedName name="_Q3" hidden="1">{"'Standalone List Price Trends'!$A$1:$X$56"}</definedName>
    <definedName name="_Q4" hidden="1">{"'Standalone List Price Trends'!$A$1:$X$56"}</definedName>
    <definedName name="_Q5" hidden="1">{"'Standalone List Price Trends'!$A$1:$X$56"}</definedName>
    <definedName name="_Q9" hidden="1">{"'Standalone List Price Trends'!$A$1:$X$56"}</definedName>
    <definedName name="_rw1" hidden="1">{"'Standalone List Price Trends'!$A$1:$X$56"}</definedName>
    <definedName name="_rw2" hidden="1">{"'Standalone List Price Trends'!$A$1:$X$56"}</definedName>
    <definedName name="_rw3" hidden="1">{"'Standalone List Price Trends'!$A$1:$X$56"}</definedName>
    <definedName name="_rw4" hidden="1">{"'Standalone List Price Trends'!$A$1:$X$56"}</definedName>
    <definedName name="a">#REF!</definedName>
    <definedName name="aaaaaaaaaaaaa" hidden="1">{"'Standalone List Price Trends'!$A$1:$X$56"}</definedName>
    <definedName name="accff" hidden="1">{"'Standalone List Price Trends'!$A$1:$X$56"}</definedName>
    <definedName name="afd" hidden="1">{"'Standalone List Price Trends'!$A$1:$X$56"}</definedName>
    <definedName name="AI_DATA">#REF!</definedName>
    <definedName name="ANALYTICS_DATA">#REF!</definedName>
    <definedName name="App_Units">#REF!</definedName>
    <definedName name="asdcsdc" hidden="1">{"'Standalone List Price Trends'!$A$1:$X$56"}</definedName>
    <definedName name="asdf" hidden="1">{"'Standalone List Price Trends'!$A$1:$X$56"}</definedName>
    <definedName name="asdtf" hidden="1">{"'Standalone List Price Trends'!$A$1:$X$56"}</definedName>
    <definedName name="asdvf" hidden="1">{"'Standalone List Price Trends'!$A$1:$X$56"}</definedName>
    <definedName name="asggdasgasdg" hidden="1">{"'Standalone List Price Trends'!$A$1:$X$56"}</definedName>
    <definedName name="assa" hidden="1">{"'Standalone List Price Trends'!$A$1:$X$56"}</definedName>
    <definedName name="asvasd">#REF!</definedName>
    <definedName name="b" hidden="1">{"'Standalone List Price Trends'!$A$1:$X$56"}</definedName>
    <definedName name="bbb" hidden="1">{"'Standalone List Price Trends'!$A$1:$X$56"}</definedName>
    <definedName name="bbdbdbd" hidden="1">{"'Standalone List Price Trends'!$A$1:$X$56"}</definedName>
    <definedName name="bdsgsd" hidden="1">{"'Standalone List Price Trends'!$A$1:$X$56"}</definedName>
    <definedName name="bfgbdbd" hidden="1">{"'Standalone List Price Trends'!$A$1:$X$56"}</definedName>
    <definedName name="bgbdbdb" hidden="1">{"'Standalone List Price Trends'!$A$1:$X$56"}</definedName>
    <definedName name="bgdf" hidden="1">{"'Standalone List Price Trends'!$A$1:$X$56"}</definedName>
    <definedName name="bgsfsfbg" hidden="1">{"'Standalone List Price Trends'!$A$1:$X$56"}</definedName>
    <definedName name="bn" hidden="1">{"'Standalone List Price Trends'!$A$1:$X$56"}</definedName>
    <definedName name="bsfbs" hidden="1">{"'Standalone List Price Trends'!$A$1:$X$56"}</definedName>
    <definedName name="Cardio">#REF!</definedName>
    <definedName name="cascac" hidden="1">{"'Standalone List Price Trends'!$A$1:$X$56"}</definedName>
    <definedName name="cbdd">#REF!</definedName>
    <definedName name="Company_INPUTVNA">#REF!</definedName>
    <definedName name="CSACSA" hidden="1">{"'Standalone List Price Trends'!$A$1:$X$56"}</definedName>
    <definedName name="csca" hidden="1">{"'Standalone List Price Trends'!$A$1:$X$56"}</definedName>
    <definedName name="csdacsd" hidden="1">{"'Standalone List Price Trends'!$A$1:$X$56"}</definedName>
    <definedName name="csdas" hidden="1">{"'Standalone List Price Trends'!$A$1:$X$56"}</definedName>
    <definedName name="d" hidden="1">{"'Standalone List Price Trends'!$A$1:$X$56"}</definedName>
    <definedName name="dbdbb" hidden="1">{"'Standalone List Price Trends'!$A$1:$X$56"}</definedName>
    <definedName name="dfg" hidden="1">{"'Standalone List Price Trends'!$A$1:$X$56"}</definedName>
    <definedName name="dfgb" hidden="1">{"'Standalone List Price Trends'!$A$1:$X$56"}</definedName>
    <definedName name="dfgdghrt" hidden="1">{"'Standalone List Price Trends'!$A$1:$X$56"}</definedName>
    <definedName name="dfvdvs">'[1]4-Quarter Rolling Average'!$B$19:$N$24</definedName>
    <definedName name="dgghfgh">#REF!</definedName>
    <definedName name="djdytjdtj" hidden="1">{"'Standalone List Price Trends'!$A$1:$X$56"}</definedName>
    <definedName name="djmtg" hidden="1">{"'Standalone List Price Trends'!$A$1:$X$56"}</definedName>
    <definedName name="dmtgdttd" hidden="1">{"'Standalone List Price Trends'!$A$1:$X$56"}</definedName>
    <definedName name="dtjutj" hidden="1">{"'Standalone List Price Trends'!$A$1:$X$56"}</definedName>
    <definedName name="dvsd" hidden="1">{"'Standalone List Price Trends'!$A$1:$X$56"}</definedName>
    <definedName name="effodd" hidden="1">{"'Standalone List Price Trends'!$A$1:$X$56"}</definedName>
    <definedName name="erty" hidden="1">{"'Standalone List Price Trends'!$A$1:$X$56"}</definedName>
    <definedName name="et">#REF!</definedName>
    <definedName name="fcsdacfs" hidden="1">{"'Standalone List Price Trends'!$A$1:$X$56"}</definedName>
    <definedName name="fdbg" hidden="1">{"'Standalone List Price Trends'!$A$1:$X$56"}</definedName>
    <definedName name="fdgh" hidden="1">{"'Standalone List Price Trends'!$A$1:$X$56"}</definedName>
    <definedName name="fds" hidden="1">{"'Standalone List Price Trends'!$A$1:$X$56"}</definedName>
    <definedName name="fdsa" hidden="1">{"'Standalone List Price Trends'!$A$1:$X$56"}</definedName>
    <definedName name="fdsaf" hidden="1">{"'Standalone List Price Trends'!$A$1:$X$56"}</definedName>
    <definedName name="FDZF" hidden="1">{"'Standalone List Price Trends'!$A$1:$X$56"}</definedName>
    <definedName name="fffffffffff" hidden="1">{"'Standalone List Price Trends'!$A$1:$X$56"}</definedName>
    <definedName name="fgbdbd" hidden="1">{"'Standalone List Price Trends'!$A$1:$X$56"}</definedName>
    <definedName name="fgh" hidden="1">{"'Standalone List Price Trends'!$A$1:$X$56"}</definedName>
    <definedName name="fghj" hidden="1">{"'Standalone List Price Trends'!$A$1:$X$56"}</definedName>
    <definedName name="fgvdagda" hidden="1">{"'Standalone List Price Trends'!$A$1:$X$56"}</definedName>
    <definedName name="fhjk" hidden="1">{"'Standalone List Price Trends'!$A$1:$X$56"}</definedName>
    <definedName name="fmfymfy" hidden="1">{"'Standalone List Price Trends'!$A$1:$X$56"}</definedName>
    <definedName name="fmymfyf" hidden="1">{"'Standalone List Price Trends'!$A$1:$X$56"}</definedName>
    <definedName name="fsadsdf">#REF!</definedName>
    <definedName name="fsafsdf" hidden="1">{"'Standalone List Price Trends'!$A$1:$X$56"}</definedName>
    <definedName name="fsdasda" hidden="1">{"'Standalone List Price Trends'!$A$1:$X$56"}</definedName>
    <definedName name="fsfs">#REF!</definedName>
    <definedName name="gch" hidden="1">{"'Standalone List Price Trends'!$A$1:$X$56"}</definedName>
    <definedName name="GDD" hidden="1">{"'Standalone List Price Trends'!$A$1:$X$56"}</definedName>
    <definedName name="gdfbds" hidden="1">{"'Standalone List Price Trends'!$A$1:$X$56"}</definedName>
    <definedName name="gdsdfg" hidden="1">{"'Standalone List Price Trends'!$A$1:$X$56"}</definedName>
    <definedName name="gfdgfa" hidden="1">{"'Standalone List Price Trends'!$A$1:$X$56"}</definedName>
    <definedName name="gfds" hidden="1">{"'Standalone List Price Trends'!$A$1:$X$56"}</definedName>
    <definedName name="gfhj" hidden="1">{"'Standalone List Price Trends'!$A$1:$X$56"}</definedName>
    <definedName name="gjkl" hidden="1">{"'Standalone List Price Trends'!$A$1:$X$56"}</definedName>
    <definedName name="GRTEGT">'[1]4-Quarter Rolling Average'!$B$19:$N$24</definedName>
    <definedName name="h" hidden="1">{"'Standalone List Price Trends'!$A$1:$X$56"}</definedName>
    <definedName name="hfdggds" hidden="1">{"'Standalone List Price Trends'!$A$1:$X$56"}</definedName>
    <definedName name="hfghfh" hidden="1">{"'Standalone List Price Trends'!$A$1:$X$56"}</definedName>
    <definedName name="hfshf" hidden="1">{"'Standalone List Price Trends'!$A$1:$X$56"}</definedName>
    <definedName name="hgf" hidden="1">{"'Standalone List Price Trends'!$A$1:$X$56"}</definedName>
    <definedName name="HGFD">#REF!</definedName>
    <definedName name="hgfkj" hidden="1">{"'Standalone List Price Trends'!$A$1:$X$56"}</definedName>
    <definedName name="hjfghf" hidden="1">{"'Standalone List Price Trends'!$A$1:$X$56"}</definedName>
    <definedName name="hjkf" hidden="1">{"'Standalone List Price Trends'!$A$1:$X$56"}</definedName>
    <definedName name="HSDGHSD">#REF!</definedName>
    <definedName name="HTML_CodePage" hidden="1">1252</definedName>
    <definedName name="HTML_Control" hidden="1">{"'Standalone List Price Trends'!$A$1:$X$56"}</definedName>
    <definedName name="HTML_Description" hidden="1">""</definedName>
    <definedName name="HTML_Email" hidden="1">""</definedName>
    <definedName name="HTML_Header" hidden="1">"Standalone List Price Trends"</definedName>
    <definedName name="HTML_LastUpdate" hidden="1">"3/5/98"</definedName>
    <definedName name="HTML_LineAfter" hidden="1">FALSE</definedName>
    <definedName name="HTML_LineBefore" hidden="1">FALSE</definedName>
    <definedName name="HTML_Name" hidden="1">"Kevin Mitchell"</definedName>
    <definedName name="HTML_OBDlg2" hidden="1">TRUE</definedName>
    <definedName name="HTML_OBDlg4" hidden="1">TRUE</definedName>
    <definedName name="HTML_OS" hidden="1">0</definedName>
    <definedName name="HTML_PathFile" hidden="1">"C:\Kevin's Data\SW$\SW$SVC HTML\Strends.htm"</definedName>
    <definedName name="HTML_Title" hidden="1">"Switch Prices 03-98 xl97"</definedName>
    <definedName name="HUh" hidden="1">{"'Standalone List Price Trends'!$A$1:$X$56"}</definedName>
    <definedName name="ip" hidden="1">{"'Standalone List Price Trends'!$A$1:$X$56"}</definedName>
    <definedName name="ipcc" hidden="1">{"'Standalone List Price Trends'!$A$1:$X$56"}</definedName>
    <definedName name="iuy" hidden="1">{"'Standalone List Price Trends'!$A$1:$X$56"}</definedName>
    <definedName name="IUYRUR">[2]TOC!$A$2:$E$403</definedName>
    <definedName name="IYUIY" hidden="1">{"'Standalone List Price Trends'!$A$1:$X$56"}</definedName>
    <definedName name="IYURY" hidden="1">{"'Standalone List Price Trends'!$A$1:$X$56"}</definedName>
    <definedName name="jf" hidden="1">{"'Standalone List Price Trends'!$A$1:$X$56"}</definedName>
    <definedName name="jhg" hidden="1">{"'Standalone List Price Trends'!$A$1:$X$56"}</definedName>
    <definedName name="jhgf" hidden="1">{"'Standalone List Price Trends'!$A$1:$X$56"}</definedName>
    <definedName name="jhjdf" hidden="1">{"'Standalone List Price Trends'!$A$1:$X$56"}</definedName>
    <definedName name="k" hidden="1">{"'Standalone List Price Trends'!$A$1:$X$56"}</definedName>
    <definedName name="kj" hidden="1">{"'Standalone List Price Trends'!$A$1:$X$56"}</definedName>
    <definedName name="kjg" hidden="1">{"'Standalone List Price Trends'!$A$1:$X$56"}</definedName>
    <definedName name="kjgh" hidden="1">{"'Standalone List Price Trends'!$A$1:$X$56"}</definedName>
    <definedName name="kjh" hidden="1">{"'Standalone List Price Trends'!$A$1:$X$56"}</definedName>
    <definedName name="kjhg" hidden="1">{"'Standalone List Price Trends'!$A$1:$X$56"}</definedName>
    <definedName name="ko" hidden="1">{"'Standalone List Price Trends'!$A$1:$X$56"}</definedName>
    <definedName name="mfmyufdrm" hidden="1">{"'Standalone List Price Trends'!$A$1:$X$56"}</definedName>
    <definedName name="mrfytrftm" hidden="1">{"'Standalone List Price Trends'!$A$1:$X$56"}</definedName>
    <definedName name="mtymyrmf" hidden="1">{"'Standalone List Price Trends'!$A$1:$X$56"}</definedName>
    <definedName name="myryffy" hidden="1">{"'Standalone List Price Trends'!$A$1:$X$56"}</definedName>
    <definedName name="nfsns" hidden="1">{"'Standalone List Price Trends'!$A$1:$X$56"}</definedName>
    <definedName name="ntdtdntgn" hidden="1">{"'Standalone List Price Trends'!$A$1:$X$56"}</definedName>
    <definedName name="ntntntn" hidden="1">{"'Standalone List Price Trends'!$A$1:$X$56"}</definedName>
    <definedName name="nvbc" hidden="1">{"'Standalone List Price Trends'!$A$1:$X$56"}</definedName>
    <definedName name="OB_GYN">#REF!</definedName>
    <definedName name="Pivot_Data">#REF!</definedName>
    <definedName name="PIVOT_TEST">#REF!</definedName>
    <definedName name="Product">#REF!</definedName>
    <definedName name="qwe">#REF!</definedName>
    <definedName name="rtyu" hidden="1">{"'Standalone List Price Trends'!$A$1:$X$56"}</definedName>
    <definedName name="rw" hidden="1">{"'Standalone List Price Trends'!$A$1:$X$56"}</definedName>
    <definedName name="rwrwr" hidden="1">{"'Standalone List Price Trends'!$A$1:$X$56"}</definedName>
    <definedName name="rwrwrwrwr" hidden="1">{"'Standalone List Price Trends'!$A$1:$X$56"}</definedName>
    <definedName name="rwwr" hidden="1">{"'Standalone List Price Trends'!$A$1:$X$56"}</definedName>
    <definedName name="scac" hidden="1">{"'Standalone List Price Trends'!$A$1:$X$56"}</definedName>
    <definedName name="scadca" hidden="1">{"'Standalone List Price Trends'!$A$1:$X$56"}</definedName>
    <definedName name="sdaD" hidden="1">{"'Standalone List Price Trends'!$A$1:$X$56"}</definedName>
    <definedName name="sdf" hidden="1">{"'Standalone List Price Trends'!$A$1:$X$56"}</definedName>
    <definedName name="sdfb" hidden="1">{"'Standalone List Price Trends'!$A$1:$X$56"}</definedName>
    <definedName name="sdfrtyhnn" hidden="1">{"'Standalone List Price Trends'!$A$1:$X$56"}</definedName>
    <definedName name="sdgfb" hidden="1">{"'Standalone List Price Trends'!$A$1:$X$56"}</definedName>
    <definedName name="sdghs" hidden="1">{"'Standalone List Price Trends'!$A$1:$X$56"}</definedName>
    <definedName name="sdvsdv">#REF!</definedName>
    <definedName name="sfdg" hidden="1">{"'Standalone List Price Trends'!$A$1:$X$56"}</definedName>
    <definedName name="sfgh" hidden="1">{"'Standalone List Price Trends'!$A$1:$X$56"}</definedName>
    <definedName name="sgdsg" hidden="1">{"'Standalone List Price Trends'!$A$1:$X$56"}</definedName>
    <definedName name="svcdcvds" hidden="1">{"'Standalone List Price Trends'!$A$1:$X$56"}</definedName>
    <definedName name="svgbd" hidden="1">{"'Standalone List Price Trends'!$A$1:$X$56"}</definedName>
    <definedName name="svsfdgvsfvg" hidden="1">{"'Standalone List Price Trends'!$A$1:$X$56"}</definedName>
    <definedName name="THYEDR" hidden="1">{"'Standalone List Price Trends'!$A$1:$X$56"}</definedName>
    <definedName name="TL_DASH">#REF!</definedName>
    <definedName name="TOC">[3]TOC!$A$2:$E$213</definedName>
    <definedName name="TOC_1">[4]TOC!$A$2:$E$213</definedName>
    <definedName name="TOC_2">[4]TOC!$A$2:$E$213</definedName>
    <definedName name="TOC_3">[4]TOC!$A$2:$E$213</definedName>
    <definedName name="TOCTWO">#REF!</definedName>
    <definedName name="top5zeroes">'[1]4-Quarter Rolling Average'!$B$19:$N$24</definedName>
    <definedName name="uiop">[2]TOC!$A$2:$E$403</definedName>
    <definedName name="Ultrasound_Data">#REF!</definedName>
    <definedName name="vbcbd" hidden="1">{"'Standalone List Price Trends'!$A$1:$X$56"}</definedName>
    <definedName name="vcx" hidden="1">{"'Standalone List Price Trends'!$A$1:$X$56"}</definedName>
    <definedName name="vdfs" hidden="1">{"'Standalone List Price Trends'!$A$1:$X$56"}</definedName>
    <definedName name="Vet">#REF!</definedName>
    <definedName name="vfds" hidden="1">{"'Standalone List Price Trends'!$A$1:$X$56"}</definedName>
    <definedName name="vfsd" hidden="1">{"'Standalone List Price Trends'!$A$1:$X$56"}</definedName>
    <definedName name="vfvadgvf" hidden="1">{"'Standalone List Price Trends'!$A$1:$X$56"}</definedName>
    <definedName name="vsdf" hidden="1">{"'Standalone List Price Trends'!$A$1:$X$56"}</definedName>
    <definedName name="vva" hidden="1">{"'Standalone List Price Trends'!$A$1:$X$56"}</definedName>
    <definedName name="vxfdd" hidden="1">{"'Standalone List Price Trends'!$A$1:$X$56"}</definedName>
    <definedName name="vxvxgsd" hidden="1">{"'Standalone List Price Trends'!$A$1:$X$56"}</definedName>
    <definedName name="wer">#REF!</definedName>
    <definedName name="x" hidden="1">{"'Standalone List Price Trends'!$A$1:$X$56"}</definedName>
    <definedName name="xcvb" hidden="1">{"'Standalone List Price Trends'!$A$1:$X$56"}</definedName>
    <definedName name="xvbd" hidden="1">{"'Standalone List Price Trends'!$A$1:$X$56"}</definedName>
    <definedName name="ymumymr" hidden="1">{"'Standalone List Price Trends'!$A$1:$X$56"}</definedName>
    <definedName name="yujk" hidden="1">{"'Standalone List Price Trends'!$A$1:$X$56"}</definedName>
    <definedName name="z\xc" hidden="1">{"'Standalone List Price Trends'!$A$1:$X$56"}</definedName>
    <definedName name="zrdgf" hidden="1">{"'Standalone List Price Trends'!$A$1:$X$56"}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0" l="1"/>
  <c r="P29" i="10"/>
  <c r="J65" i="10"/>
  <c r="H22" i="10" l="1"/>
  <c r="H23" i="10"/>
  <c r="H21" i="10"/>
  <c r="H20" i="10"/>
  <c r="T8" i="10"/>
  <c r="AD45" i="10"/>
  <c r="AE45" i="10"/>
  <c r="AF45" i="10"/>
  <c r="AG45" i="10"/>
  <c r="H13" i="10"/>
  <c r="T11" i="10" l="1"/>
  <c r="T13" i="10" l="1"/>
  <c r="S13" i="10"/>
  <c r="R13" i="10"/>
  <c r="Q13" i="10"/>
  <c r="G13" i="10"/>
  <c r="F13" i="10"/>
  <c r="E13" i="10"/>
  <c r="P47" i="10"/>
  <c r="O47" i="10"/>
  <c r="L47" i="10"/>
  <c r="K47" i="10"/>
  <c r="J47" i="10"/>
  <c r="L28" i="10" l="1"/>
  <c r="L29" i="10"/>
  <c r="AG53" i="10" l="1"/>
  <c r="AF53" i="10"/>
  <c r="AE53" i="10"/>
  <c r="AG6" i="10" l="1"/>
  <c r="AG8" i="10"/>
  <c r="AG9" i="10"/>
  <c r="AG10" i="10"/>
  <c r="AG11" i="10"/>
  <c r="AG12" i="10"/>
  <c r="AG14" i="10"/>
  <c r="AG15" i="10"/>
  <c r="AG16" i="10"/>
  <c r="AG17" i="10"/>
  <c r="AG18" i="10"/>
  <c r="AG20" i="10"/>
  <c r="AG21" i="10"/>
  <c r="AG22" i="10"/>
  <c r="AG23" i="10"/>
  <c r="AG25" i="10"/>
  <c r="AG26" i="10"/>
  <c r="AG28" i="10"/>
  <c r="AG29" i="10"/>
  <c r="AG30" i="10"/>
  <c r="AG32" i="10"/>
  <c r="AG33" i="10"/>
  <c r="AG35" i="10"/>
  <c r="AG36" i="10"/>
  <c r="AG38" i="10"/>
  <c r="AG41" i="10"/>
  <c r="AG42" i="10"/>
  <c r="AG44" i="10"/>
  <c r="AG47" i="10"/>
  <c r="AG48" i="10"/>
  <c r="AG49" i="10"/>
  <c r="AG50" i="10"/>
  <c r="AG51" i="10"/>
  <c r="AG52" i="10"/>
  <c r="AG59" i="10"/>
  <c r="AG60" i="10"/>
  <c r="AG61" i="10"/>
  <c r="AG63" i="10"/>
  <c r="AG65" i="10"/>
  <c r="AG5" i="10"/>
  <c r="AF6" i="10"/>
  <c r="AF8" i="10"/>
  <c r="AF9" i="10"/>
  <c r="AF10" i="10"/>
  <c r="AF11" i="10"/>
  <c r="AF12" i="10"/>
  <c r="AF14" i="10"/>
  <c r="AF15" i="10"/>
  <c r="AF16" i="10"/>
  <c r="AF17" i="10"/>
  <c r="AF18" i="10"/>
  <c r="AF20" i="10"/>
  <c r="AF21" i="10"/>
  <c r="AF22" i="10"/>
  <c r="AF23" i="10"/>
  <c r="AF25" i="10"/>
  <c r="AF26" i="10"/>
  <c r="AF28" i="10"/>
  <c r="AF29" i="10"/>
  <c r="AF30" i="10"/>
  <c r="AF32" i="10"/>
  <c r="AF33" i="10"/>
  <c r="AF35" i="10"/>
  <c r="AF36" i="10"/>
  <c r="AF38" i="10"/>
  <c r="AF39" i="10"/>
  <c r="AF41" i="10"/>
  <c r="AF42" i="10"/>
  <c r="AF44" i="10"/>
  <c r="AF47" i="10"/>
  <c r="AF48" i="10"/>
  <c r="AF49" i="10"/>
  <c r="AF50" i="10"/>
  <c r="AF51" i="10"/>
  <c r="AF52" i="10"/>
  <c r="AF63" i="10"/>
  <c r="AF5" i="10"/>
  <c r="AE6" i="10"/>
  <c r="AE8" i="10"/>
  <c r="AE9" i="10"/>
  <c r="AE10" i="10"/>
  <c r="AE11" i="10"/>
  <c r="AE12" i="10"/>
  <c r="AE14" i="10"/>
  <c r="AE15" i="10"/>
  <c r="AE16" i="10"/>
  <c r="AE17" i="10"/>
  <c r="AE18" i="10"/>
  <c r="AE20" i="10"/>
  <c r="AE21" i="10"/>
  <c r="AE22" i="10"/>
  <c r="AE23" i="10"/>
  <c r="AE25" i="10"/>
  <c r="AE26" i="10"/>
  <c r="AE28" i="10"/>
  <c r="AE29" i="10"/>
  <c r="AE30" i="10"/>
  <c r="AE32" i="10"/>
  <c r="AE33" i="10"/>
  <c r="AE35" i="10"/>
  <c r="AE36" i="10"/>
  <c r="AE38" i="10"/>
  <c r="AE39" i="10"/>
  <c r="AE41" i="10"/>
  <c r="AE42" i="10"/>
  <c r="AE44" i="10"/>
  <c r="AE47" i="10"/>
  <c r="AE48" i="10"/>
  <c r="AE49" i="10"/>
  <c r="AE50" i="10"/>
  <c r="AE51" i="10"/>
  <c r="AE52" i="10"/>
  <c r="AE59" i="10"/>
  <c r="AE60" i="10"/>
  <c r="AE61" i="10"/>
  <c r="AE63" i="10"/>
  <c r="AE65" i="10"/>
  <c r="AE5" i="10"/>
  <c r="AD8" i="10"/>
  <c r="AD9" i="10"/>
  <c r="AD10" i="10"/>
  <c r="AD11" i="10"/>
  <c r="AD12" i="10"/>
  <c r="AD14" i="10"/>
  <c r="AD15" i="10"/>
  <c r="AD16" i="10"/>
  <c r="AD17" i="10"/>
  <c r="AD18" i="10"/>
  <c r="AD20" i="10"/>
  <c r="AD21" i="10"/>
  <c r="AD22" i="10"/>
  <c r="AD23" i="10"/>
  <c r="AD25" i="10"/>
  <c r="AD26" i="10"/>
  <c r="AD28" i="10"/>
  <c r="AD29" i="10"/>
  <c r="AD30" i="10"/>
  <c r="AD32" i="10"/>
  <c r="AD33" i="10"/>
  <c r="AD35" i="10"/>
  <c r="AD36" i="10"/>
  <c r="AD38" i="10"/>
  <c r="AD39" i="10"/>
  <c r="AD41" i="10"/>
  <c r="AD42" i="10"/>
  <c r="AD44" i="10"/>
  <c r="AD47" i="10"/>
  <c r="AD48" i="10"/>
  <c r="AD49" i="10"/>
  <c r="AD50" i="10"/>
  <c r="AD51" i="10"/>
  <c r="AD52" i="10"/>
  <c r="AD59" i="10"/>
  <c r="AD60" i="10"/>
  <c r="AD61" i="10"/>
  <c r="AD63" i="10"/>
  <c r="AD6" i="10"/>
  <c r="AD5" i="10"/>
  <c r="M65" i="10"/>
  <c r="P4" i="10" l="1"/>
  <c r="AA5" i="10"/>
  <c r="Y65" i="10"/>
  <c r="Z65" i="10"/>
  <c r="X65" i="10"/>
  <c r="W65" i="10"/>
  <c r="U65" i="10"/>
  <c r="V65" i="10"/>
  <c r="T49" i="10"/>
  <c r="T57" i="10"/>
  <c r="T50" i="10"/>
  <c r="T48" i="10"/>
  <c r="T51" i="10"/>
  <c r="T52" i="10"/>
  <c r="T53" i="10"/>
  <c r="T54" i="10"/>
  <c r="T55" i="10"/>
  <c r="T56" i="10"/>
  <c r="U29" i="10"/>
  <c r="U30" i="10"/>
  <c r="U28" i="10"/>
  <c r="S45" i="10"/>
  <c r="T45" i="10"/>
  <c r="U45" i="10"/>
  <c r="Q52" i="10"/>
  <c r="Q63" i="10"/>
  <c r="Q60" i="10"/>
  <c r="Q47" i="10"/>
  <c r="Q42" i="10"/>
  <c r="Q39" i="10"/>
  <c r="Q36" i="10"/>
  <c r="Q33" i="10"/>
  <c r="Q30" i="10"/>
  <c r="Q28" i="10"/>
  <c r="Q23" i="10"/>
  <c r="Q21" i="10"/>
  <c r="Q18" i="10"/>
  <c r="Q16" i="10"/>
  <c r="Q14" i="10"/>
  <c r="Q11" i="10"/>
  <c r="Q9" i="10"/>
  <c r="Q6" i="10"/>
  <c r="T61" i="10"/>
  <c r="T59" i="10"/>
  <c r="T44" i="10"/>
  <c r="T41" i="10"/>
  <c r="T38" i="10"/>
  <c r="T35" i="10"/>
  <c r="T32" i="10"/>
  <c r="T29" i="10"/>
  <c r="T25" i="10"/>
  <c r="T22" i="10"/>
  <c r="T20" i="10"/>
  <c r="T17" i="10"/>
  <c r="T15" i="10"/>
  <c r="T12" i="10"/>
  <c r="T10" i="10"/>
  <c r="R5" i="10"/>
  <c r="R47" i="10"/>
  <c r="R30" i="10"/>
  <c r="R18" i="10"/>
  <c r="R9" i="10"/>
  <c r="V45" i="10"/>
  <c r="T65" i="10"/>
  <c r="W45" i="10"/>
  <c r="S65" i="10"/>
  <c r="S61" i="10"/>
  <c r="S59" i="10"/>
  <c r="S44" i="10"/>
  <c r="S41" i="10"/>
  <c r="S38" i="10"/>
  <c r="S35" i="10"/>
  <c r="S32" i="10"/>
  <c r="S29" i="10"/>
  <c r="S25" i="10"/>
  <c r="S22" i="10"/>
  <c r="S20" i="10"/>
  <c r="S17" i="10"/>
  <c r="S15" i="10"/>
  <c r="S12" i="10"/>
  <c r="S10" i="10"/>
  <c r="S8" i="10"/>
  <c r="T5" i="10"/>
  <c r="R65" i="10"/>
  <c r="R61" i="10"/>
  <c r="R59" i="10"/>
  <c r="R44" i="10"/>
  <c r="R41" i="10"/>
  <c r="R38" i="10"/>
  <c r="R35" i="10"/>
  <c r="R32" i="10"/>
  <c r="R29" i="10"/>
  <c r="R25" i="10"/>
  <c r="R22" i="10"/>
  <c r="R20" i="10"/>
  <c r="R17" i="10"/>
  <c r="R15" i="10"/>
  <c r="R12" i="10"/>
  <c r="R10" i="10"/>
  <c r="R8" i="10"/>
  <c r="S5" i="10"/>
  <c r="Q51" i="10"/>
  <c r="R42" i="10"/>
  <c r="R33" i="10"/>
  <c r="R21" i="10"/>
  <c r="R11" i="10"/>
  <c r="X45" i="10"/>
  <c r="Q45" i="10"/>
  <c r="Y45" i="10"/>
  <c r="Q48" i="10"/>
  <c r="Q65" i="10"/>
  <c r="Q61" i="10"/>
  <c r="Q59" i="10"/>
  <c r="Q44" i="10"/>
  <c r="Q41" i="10"/>
  <c r="Q38" i="10"/>
  <c r="Q35" i="10"/>
  <c r="Q32" i="10"/>
  <c r="Q29" i="10"/>
  <c r="Q25" i="10"/>
  <c r="Q22" i="10"/>
  <c r="Q20" i="10"/>
  <c r="Q17" i="10"/>
  <c r="Q15" i="10"/>
  <c r="Q12" i="10"/>
  <c r="Q10" i="10"/>
  <c r="Q8" i="10"/>
  <c r="Q5" i="10"/>
  <c r="S33" i="10"/>
  <c r="S28" i="10"/>
  <c r="S21" i="10"/>
  <c r="S16" i="10"/>
  <c r="S11" i="10"/>
  <c r="S6" i="10"/>
  <c r="AB45" i="10"/>
  <c r="R60" i="10"/>
  <c r="R36" i="10"/>
  <c r="R23" i="10"/>
  <c r="R14" i="10"/>
  <c r="R45" i="10"/>
  <c r="Z45" i="10"/>
  <c r="Q49" i="10"/>
  <c r="T63" i="10"/>
  <c r="T60" i="10"/>
  <c r="T47" i="10"/>
  <c r="T42" i="10"/>
  <c r="T39" i="10"/>
  <c r="T36" i="10"/>
  <c r="T33" i="10"/>
  <c r="T30" i="10"/>
  <c r="T28" i="10"/>
  <c r="T23" i="10"/>
  <c r="T21" i="10"/>
  <c r="T18" i="10"/>
  <c r="T16" i="10"/>
  <c r="T14" i="10"/>
  <c r="T9" i="10"/>
  <c r="T6" i="10"/>
  <c r="AA45" i="10"/>
  <c r="Q50" i="10"/>
  <c r="S63" i="10"/>
  <c r="S60" i="10"/>
  <c r="S47" i="10"/>
  <c r="S42" i="10"/>
  <c r="S39" i="10"/>
  <c r="S36" i="10"/>
  <c r="S30" i="10"/>
  <c r="S23" i="10"/>
  <c r="S18" i="10"/>
  <c r="S14" i="10"/>
  <c r="S9" i="10"/>
  <c r="R63" i="10"/>
  <c r="R39" i="10"/>
  <c r="R28" i="10"/>
  <c r="R16" i="10"/>
  <c r="R6" i="10"/>
  <c r="U5" i="10"/>
  <c r="U6" i="10"/>
  <c r="U10" i="10"/>
  <c r="AF61" i="10"/>
  <c r="AB4" i="10"/>
  <c r="U46" i="10"/>
  <c r="Q46" i="10" s="1"/>
  <c r="AB11" i="10"/>
  <c r="AB51" i="10"/>
  <c r="AB47" i="10"/>
  <c r="AA49" i="10"/>
  <c r="Z51" i="10"/>
  <c r="Z47" i="10"/>
  <c r="Y49" i="10"/>
  <c r="V52" i="10"/>
  <c r="V50" i="10"/>
  <c r="V48" i="10"/>
  <c r="AB48" i="10"/>
  <c r="Z52" i="10"/>
  <c r="Z48" i="10"/>
  <c r="U51" i="10"/>
  <c r="AB50" i="10"/>
  <c r="AA52" i="10"/>
  <c r="AA48" i="10"/>
  <c r="Z50" i="10"/>
  <c r="Y52" i="10"/>
  <c r="Y48" i="10"/>
  <c r="U52" i="10"/>
  <c r="U50" i="10"/>
  <c r="U48" i="10"/>
  <c r="AB52" i="10"/>
  <c r="AA50" i="10"/>
  <c r="Y50" i="10"/>
  <c r="U49" i="10"/>
  <c r="AB49" i="10"/>
  <c r="AA51" i="10"/>
  <c r="AA47" i="10"/>
  <c r="Z49" i="10"/>
  <c r="Y51" i="10"/>
  <c r="Y47" i="10"/>
  <c r="V51" i="10"/>
  <c r="V49" i="10"/>
  <c r="V47" i="10"/>
  <c r="W47" i="10"/>
  <c r="U47" i="10"/>
  <c r="X47" i="10"/>
  <c r="Z28" i="10"/>
  <c r="AA28" i="10"/>
  <c r="Y30" i="10"/>
  <c r="W28" i="10"/>
  <c r="Y63" i="10"/>
  <c r="Z29" i="10"/>
  <c r="Y28" i="10"/>
  <c r="U22" i="10"/>
  <c r="Z63" i="10"/>
  <c r="AB28" i="10"/>
  <c r="X28" i="10"/>
  <c r="AA33" i="10"/>
  <c r="W63" i="10"/>
  <c r="U8" i="10"/>
  <c r="U63" i="10"/>
  <c r="Z30" i="10"/>
  <c r="Y29" i="10"/>
  <c r="V28" i="10"/>
  <c r="U38" i="10"/>
  <c r="V39" i="10"/>
  <c r="X12" i="10"/>
  <c r="Y42" i="10"/>
  <c r="U41" i="10"/>
  <c r="AB37" i="10"/>
  <c r="U60" i="10"/>
  <c r="U32" i="10"/>
  <c r="U11" i="10"/>
  <c r="V18" i="10"/>
  <c r="V59" i="10"/>
  <c r="W25" i="10"/>
  <c r="W49" i="10"/>
  <c r="X17" i="10"/>
  <c r="X42" i="10"/>
  <c r="Y35" i="10"/>
  <c r="Y14" i="10"/>
  <c r="Z59" i="10"/>
  <c r="Z44" i="10"/>
  <c r="AA26" i="10"/>
  <c r="P19" i="10"/>
  <c r="P27" i="10"/>
  <c r="P34" i="10"/>
  <c r="P40" i="10"/>
  <c r="AA23" i="10"/>
  <c r="W22" i="10"/>
  <c r="V41" i="10"/>
  <c r="Z41" i="10"/>
  <c r="AB5" i="10"/>
  <c r="Z8" i="10"/>
  <c r="AA9" i="10"/>
  <c r="AB10" i="10"/>
  <c r="Z12" i="10"/>
  <c r="AA14" i="10"/>
  <c r="AB15" i="10"/>
  <c r="Z17" i="10"/>
  <c r="AA18" i="10"/>
  <c r="AB20" i="10"/>
  <c r="AB22" i="10"/>
  <c r="AA25" i="10"/>
  <c r="AB26" i="10"/>
  <c r="AA30" i="10"/>
  <c r="AB32" i="10"/>
  <c r="Z35" i="10"/>
  <c r="AA36" i="10"/>
  <c r="AB38" i="10"/>
  <c r="Z42" i="10"/>
  <c r="AA44" i="10"/>
  <c r="AB59" i="10"/>
  <c r="AB61" i="10"/>
  <c r="AA22" i="10"/>
  <c r="W21" i="10"/>
  <c r="V30" i="10"/>
  <c r="W41" i="10"/>
  <c r="AA41" i="10"/>
  <c r="Z6" i="10"/>
  <c r="AA8" i="10"/>
  <c r="AB9" i="10"/>
  <c r="Z11" i="10"/>
  <c r="AA12" i="10"/>
  <c r="AB14" i="10"/>
  <c r="Z16" i="10"/>
  <c r="AA17" i="10"/>
  <c r="AB18" i="10"/>
  <c r="Z21" i="10"/>
  <c r="Z23" i="10"/>
  <c r="AB25" i="10"/>
  <c r="AA29" i="10"/>
  <c r="AB30" i="10"/>
  <c r="Z33" i="10"/>
  <c r="AA35" i="10"/>
  <c r="AB36" i="10"/>
  <c r="Z39" i="10"/>
  <c r="AA42" i="10"/>
  <c r="AB44" i="10"/>
  <c r="AA21" i="10"/>
  <c r="X41" i="10"/>
  <c r="AA6" i="10"/>
  <c r="Z10" i="10"/>
  <c r="AB12" i="10"/>
  <c r="AA16" i="10"/>
  <c r="Z20" i="10"/>
  <c r="AB23" i="10"/>
  <c r="Z32" i="10"/>
  <c r="AB35" i="10"/>
  <c r="AA39" i="10"/>
  <c r="Z60" i="10"/>
  <c r="AA63" i="10"/>
  <c r="AB65" i="10"/>
  <c r="Y10" i="10"/>
  <c r="Y15" i="10"/>
  <c r="Y20" i="10"/>
  <c r="Y25" i="10"/>
  <c r="Y36" i="10"/>
  <c r="Y44" i="10"/>
  <c r="Y59" i="10"/>
  <c r="X61" i="10"/>
  <c r="X51" i="10"/>
  <c r="X38" i="10"/>
  <c r="X32" i="10"/>
  <c r="X26" i="10"/>
  <c r="X21" i="10"/>
  <c r="X16" i="10"/>
  <c r="X11" i="10"/>
  <c r="X6" i="10"/>
  <c r="W52" i="10"/>
  <c r="W48" i="10"/>
  <c r="W42" i="10"/>
  <c r="W35" i="10"/>
  <c r="W29" i="10"/>
  <c r="W18" i="10"/>
  <c r="W14" i="10"/>
  <c r="W9" i="10"/>
  <c r="V63" i="10"/>
  <c r="V38" i="10"/>
  <c r="V32" i="10"/>
  <c r="V22" i="10"/>
  <c r="V17" i="10"/>
  <c r="V12" i="10"/>
  <c r="V8" i="10"/>
  <c r="U12" i="10"/>
  <c r="U17" i="10"/>
  <c r="U33" i="10"/>
  <c r="U39" i="10"/>
  <c r="U61" i="10"/>
  <c r="Y16" i="10"/>
  <c r="Y32" i="10"/>
  <c r="Y60" i="10"/>
  <c r="X60" i="10"/>
  <c r="X30" i="10"/>
  <c r="X20" i="10"/>
  <c r="X10" i="10"/>
  <c r="W51" i="10"/>
  <c r="W39" i="10"/>
  <c r="W12" i="10"/>
  <c r="V61" i="10"/>
  <c r="V36" i="10"/>
  <c r="V21" i="10"/>
  <c r="V11" i="10"/>
  <c r="U9" i="10"/>
  <c r="U23" i="10"/>
  <c r="U35" i="10"/>
  <c r="U42" i="10"/>
  <c r="W11" i="10"/>
  <c r="V42" i="10"/>
  <c r="V20" i="10"/>
  <c r="V5" i="10"/>
  <c r="U20" i="10"/>
  <c r="U36" i="10"/>
  <c r="U59" i="10"/>
  <c r="W23" i="10"/>
  <c r="Y41" i="10"/>
  <c r="AB6" i="10"/>
  <c r="AA10" i="10"/>
  <c r="Z14" i="10"/>
  <c r="AB16" i="10"/>
  <c r="AA20" i="10"/>
  <c r="Z25" i="10"/>
  <c r="AA32" i="10"/>
  <c r="Z36" i="10"/>
  <c r="AB39" i="10"/>
  <c r="AB60" i="10"/>
  <c r="AB63" i="10"/>
  <c r="Y6" i="10"/>
  <c r="Y11" i="10"/>
  <c r="Y21" i="10"/>
  <c r="Y26" i="10"/>
  <c r="Y38" i="10"/>
  <c r="Y5" i="10"/>
  <c r="X50" i="10"/>
  <c r="X36" i="10"/>
  <c r="X25" i="10"/>
  <c r="X15" i="10"/>
  <c r="X5" i="10"/>
  <c r="W33" i="10"/>
  <c r="W17" i="10"/>
  <c r="W8" i="10"/>
  <c r="V44" i="10"/>
  <c r="V26" i="10"/>
  <c r="V16" i="10"/>
  <c r="V6" i="10"/>
  <c r="U14" i="10"/>
  <c r="U18" i="10"/>
  <c r="W6" i="10"/>
  <c r="V25" i="10"/>
  <c r="V10" i="10"/>
  <c r="U15" i="10"/>
  <c r="W20" i="10"/>
  <c r="V29" i="10"/>
  <c r="AB41" i="10"/>
  <c r="AB8" i="10"/>
  <c r="AA11" i="10"/>
  <c r="Z15" i="10"/>
  <c r="AB17" i="10"/>
  <c r="AB21" i="10"/>
  <c r="Z26" i="10"/>
  <c r="AB29" i="10"/>
  <c r="Z38" i="10"/>
  <c r="AB42" i="10"/>
  <c r="Z61" i="10"/>
  <c r="Y8" i="10"/>
  <c r="Y12" i="10"/>
  <c r="Y17" i="10"/>
  <c r="Y22" i="10"/>
  <c r="Y33" i="10"/>
  <c r="Y39" i="10"/>
  <c r="Y61" i="10"/>
  <c r="X59" i="10"/>
  <c r="X49" i="10"/>
  <c r="X44" i="10"/>
  <c r="X35" i="10"/>
  <c r="X29" i="10"/>
  <c r="X23" i="10"/>
  <c r="X18" i="10"/>
  <c r="X14" i="10"/>
  <c r="X9" i="10"/>
  <c r="W50" i="10"/>
  <c r="W38" i="10"/>
  <c r="W32" i="10"/>
  <c r="W26" i="10"/>
  <c r="W16" i="10"/>
  <c r="V60" i="10"/>
  <c r="V35" i="10"/>
  <c r="V15" i="10"/>
  <c r="U25" i="10"/>
  <c r="U44" i="10"/>
  <c r="V14" i="10"/>
  <c r="W15" i="10"/>
  <c r="X63" i="10"/>
  <c r="AA15" i="10"/>
  <c r="I64" i="10"/>
  <c r="U62" i="10"/>
  <c r="Q62" i="10" s="1"/>
  <c r="U64" i="10"/>
  <c r="Q64" i="10" s="1"/>
  <c r="AB24" i="10"/>
  <c r="AB43" i="10"/>
  <c r="V23" i="10"/>
  <c r="W5" i="10"/>
  <c r="W30" i="10"/>
  <c r="W60" i="10"/>
  <c r="X22" i="10"/>
  <c r="X48" i="10"/>
  <c r="Y9" i="10"/>
  <c r="AA38" i="10"/>
  <c r="Z22" i="10"/>
  <c r="Z9" i="10"/>
  <c r="AB19" i="10"/>
  <c r="AB27" i="10"/>
  <c r="AB34" i="10"/>
  <c r="AB40" i="10"/>
  <c r="I58" i="10"/>
  <c r="U16" i="10"/>
  <c r="W44" i="10"/>
  <c r="X33" i="10"/>
  <c r="Y18" i="10"/>
  <c r="AB7" i="10"/>
  <c r="AB31" i="10"/>
  <c r="I62" i="10"/>
  <c r="E62" i="10" s="1"/>
  <c r="U26" i="10"/>
  <c r="U21" i="10"/>
  <c r="V9" i="10"/>
  <c r="V33" i="10"/>
  <c r="W10" i="10"/>
  <c r="W36" i="10"/>
  <c r="X8" i="10"/>
  <c r="X52" i="10"/>
  <c r="Y23" i="10"/>
  <c r="AA65" i="10"/>
  <c r="AB33" i="10"/>
  <c r="Z18" i="10"/>
  <c r="Z5" i="10"/>
  <c r="P7" i="10"/>
  <c r="P24" i="10"/>
  <c r="P31" i="10"/>
  <c r="P37" i="10"/>
  <c r="P43" i="10"/>
  <c r="U58" i="10"/>
  <c r="Q58" i="10" s="1"/>
  <c r="AB64" i="10"/>
  <c r="X64" i="10"/>
  <c r="T64" i="10" s="1"/>
  <c r="P64" i="10"/>
  <c r="L64" i="10"/>
  <c r="H64" i="10" s="1"/>
  <c r="AB62" i="10"/>
  <c r="X62" i="10"/>
  <c r="T62" i="10" s="1"/>
  <c r="P62" i="10"/>
  <c r="L62" i="10"/>
  <c r="H62" i="10" s="1"/>
  <c r="AB58" i="10"/>
  <c r="X58" i="10"/>
  <c r="T58" i="10" s="1"/>
  <c r="P58" i="10"/>
  <c r="L58" i="10"/>
  <c r="H58" i="10" s="1"/>
  <c r="AB46" i="10"/>
  <c r="X46" i="10"/>
  <c r="T46" i="10" s="1"/>
  <c r="P46" i="10"/>
  <c r="L46" i="10"/>
  <c r="H46" i="10" s="1"/>
  <c r="AA43" i="10"/>
  <c r="W43" i="10"/>
  <c r="S43" i="10" s="1"/>
  <c r="O43" i="10"/>
  <c r="K43" i="10"/>
  <c r="G43" i="10" s="1"/>
  <c r="AA40" i="10"/>
  <c r="W40" i="10"/>
  <c r="S40" i="10" s="1"/>
  <c r="O40" i="10"/>
  <c r="K40" i="10"/>
  <c r="G40" i="10" s="1"/>
  <c r="AA37" i="10"/>
  <c r="W37" i="10"/>
  <c r="S37" i="10" s="1"/>
  <c r="O37" i="10"/>
  <c r="K37" i="10"/>
  <c r="G37" i="10" s="1"/>
  <c r="AA34" i="10"/>
  <c r="W34" i="10"/>
  <c r="S34" i="10" s="1"/>
  <c r="O34" i="10"/>
  <c r="K34" i="10"/>
  <c r="G34" i="10" s="1"/>
  <c r="AA31" i="10"/>
  <c r="W31" i="10"/>
  <c r="S31" i="10" s="1"/>
  <c r="O31" i="10"/>
  <c r="K31" i="10"/>
  <c r="G31" i="10" s="1"/>
  <c r="AA27" i="10"/>
  <c r="W27" i="10"/>
  <c r="S27" i="10" s="1"/>
  <c r="O27" i="10"/>
  <c r="K27" i="10"/>
  <c r="G27" i="10" s="1"/>
  <c r="AA24" i="10"/>
  <c r="W24" i="10"/>
  <c r="S24" i="10" s="1"/>
  <c r="O24" i="10"/>
  <c r="K24" i="10"/>
  <c r="G24" i="10" s="1"/>
  <c r="AA19" i="10"/>
  <c r="W19" i="10"/>
  <c r="S19" i="10" s="1"/>
  <c r="O19" i="10"/>
  <c r="K19" i="10"/>
  <c r="G19" i="10" s="1"/>
  <c r="AA7" i="10"/>
  <c r="W7" i="10"/>
  <c r="S7" i="10" s="1"/>
  <c r="O7" i="10"/>
  <c r="K7" i="10"/>
  <c r="G7" i="10" s="1"/>
  <c r="AA4" i="10"/>
  <c r="W4" i="10"/>
  <c r="S4" i="10" s="1"/>
  <c r="O4" i="10"/>
  <c r="K4" i="10"/>
  <c r="G4" i="10" s="1"/>
  <c r="AA64" i="10"/>
  <c r="W64" i="10"/>
  <c r="S64" i="10" s="1"/>
  <c r="O64" i="10"/>
  <c r="K64" i="10"/>
  <c r="G64" i="10" s="1"/>
  <c r="AA62" i="10"/>
  <c r="W62" i="10"/>
  <c r="S62" i="10" s="1"/>
  <c r="O62" i="10"/>
  <c r="K62" i="10"/>
  <c r="G62" i="10" s="1"/>
  <c r="AA58" i="10"/>
  <c r="W58" i="10"/>
  <c r="S58" i="10" s="1"/>
  <c r="O58" i="10"/>
  <c r="K58" i="10"/>
  <c r="G58" i="10" s="1"/>
  <c r="AA46" i="10"/>
  <c r="W46" i="10"/>
  <c r="S46" i="10" s="1"/>
  <c r="O46" i="10"/>
  <c r="K46" i="10"/>
  <c r="G46" i="10" s="1"/>
  <c r="Z43" i="10"/>
  <c r="V43" i="10"/>
  <c r="R43" i="10" s="1"/>
  <c r="N43" i="10"/>
  <c r="J43" i="10"/>
  <c r="F43" i="10" s="1"/>
  <c r="Z40" i="10"/>
  <c r="V40" i="10"/>
  <c r="R40" i="10" s="1"/>
  <c r="N40" i="10"/>
  <c r="J40" i="10"/>
  <c r="F40" i="10" s="1"/>
  <c r="Z37" i="10"/>
  <c r="V37" i="10"/>
  <c r="R37" i="10" s="1"/>
  <c r="N37" i="10"/>
  <c r="J37" i="10"/>
  <c r="F37" i="10" s="1"/>
  <c r="Z34" i="10"/>
  <c r="V34" i="10"/>
  <c r="R34" i="10" s="1"/>
  <c r="N34" i="10"/>
  <c r="J34" i="10"/>
  <c r="F34" i="10" s="1"/>
  <c r="Z31" i="10"/>
  <c r="V31" i="10"/>
  <c r="R31" i="10" s="1"/>
  <c r="N31" i="10"/>
  <c r="J31" i="10"/>
  <c r="F31" i="10" s="1"/>
  <c r="Z27" i="10"/>
  <c r="V27" i="10"/>
  <c r="R27" i="10" s="1"/>
  <c r="N27" i="10"/>
  <c r="J27" i="10"/>
  <c r="F27" i="10" s="1"/>
  <c r="Z24" i="10"/>
  <c r="V24" i="10"/>
  <c r="R24" i="10" s="1"/>
  <c r="N24" i="10"/>
  <c r="J24" i="10"/>
  <c r="F24" i="10" s="1"/>
  <c r="Z19" i="10"/>
  <c r="V19" i="10"/>
  <c r="R19" i="10" s="1"/>
  <c r="N19" i="10"/>
  <c r="J19" i="10"/>
  <c r="F19" i="10" s="1"/>
  <c r="Z7" i="10"/>
  <c r="V7" i="10"/>
  <c r="R7" i="10" s="1"/>
  <c r="N7" i="10"/>
  <c r="J7" i="10"/>
  <c r="F7" i="10" s="1"/>
  <c r="Z4" i="10"/>
  <c r="V4" i="10"/>
  <c r="R4" i="10" s="1"/>
  <c r="N4" i="10"/>
  <c r="J4" i="10"/>
  <c r="F4" i="10" s="1"/>
  <c r="I4" i="10"/>
  <c r="E4" i="10" s="1"/>
  <c r="U4" i="10"/>
  <c r="Q4" i="10" s="1"/>
  <c r="I7" i="10"/>
  <c r="E7" i="10" s="1"/>
  <c r="U7" i="10"/>
  <c r="Q7" i="10" s="1"/>
  <c r="I19" i="10"/>
  <c r="E19" i="10" s="1"/>
  <c r="U19" i="10"/>
  <c r="Q19" i="10" s="1"/>
  <c r="I24" i="10"/>
  <c r="E24" i="10" s="1"/>
  <c r="U24" i="10"/>
  <c r="Q24" i="10" s="1"/>
  <c r="I27" i="10"/>
  <c r="E27" i="10" s="1"/>
  <c r="U27" i="10"/>
  <c r="Q27" i="10" s="1"/>
  <c r="I31" i="10"/>
  <c r="E31" i="10" s="1"/>
  <c r="U31" i="10"/>
  <c r="Q31" i="10" s="1"/>
  <c r="I34" i="10"/>
  <c r="E34" i="10" s="1"/>
  <c r="U34" i="10"/>
  <c r="Q34" i="10" s="1"/>
  <c r="I37" i="10"/>
  <c r="E37" i="10" s="1"/>
  <c r="U37" i="10"/>
  <c r="Q37" i="10" s="1"/>
  <c r="I40" i="10"/>
  <c r="E40" i="10" s="1"/>
  <c r="U40" i="10"/>
  <c r="Q40" i="10" s="1"/>
  <c r="I43" i="10"/>
  <c r="E43" i="10" s="1"/>
  <c r="U43" i="10"/>
  <c r="Q43" i="10" s="1"/>
  <c r="I46" i="10"/>
  <c r="V46" i="10"/>
  <c r="R46" i="10" s="1"/>
  <c r="J58" i="10"/>
  <c r="V58" i="10"/>
  <c r="R58" i="10" s="1"/>
  <c r="J62" i="10"/>
  <c r="F62" i="10" s="1"/>
  <c r="V62" i="10"/>
  <c r="R62" i="10" s="1"/>
  <c r="J64" i="10"/>
  <c r="V64" i="10"/>
  <c r="R64" i="10" s="1"/>
  <c r="J46" i="10"/>
  <c r="F46" i="10" s="1"/>
  <c r="AA59" i="10"/>
  <c r="AD65" i="10"/>
  <c r="L4" i="10"/>
  <c r="H4" i="10" s="1"/>
  <c r="X4" i="10"/>
  <c r="T4" i="10" s="1"/>
  <c r="L7" i="10"/>
  <c r="H7" i="10" s="1"/>
  <c r="X7" i="10"/>
  <c r="T7" i="10" s="1"/>
  <c r="L19" i="10"/>
  <c r="H19" i="10" s="1"/>
  <c r="X19" i="10"/>
  <c r="T19" i="10" s="1"/>
  <c r="L24" i="10"/>
  <c r="H24" i="10" s="1"/>
  <c r="X24" i="10"/>
  <c r="T24" i="10" s="1"/>
  <c r="L27" i="10"/>
  <c r="H27" i="10" s="1"/>
  <c r="X27" i="10"/>
  <c r="T27" i="10" s="1"/>
  <c r="L31" i="10"/>
  <c r="H31" i="10" s="1"/>
  <c r="X31" i="10"/>
  <c r="T31" i="10" s="1"/>
  <c r="L34" i="10"/>
  <c r="H34" i="10" s="1"/>
  <c r="X34" i="10"/>
  <c r="T34" i="10" s="1"/>
  <c r="L37" i="10"/>
  <c r="H37" i="10" s="1"/>
  <c r="X37" i="10"/>
  <c r="T37" i="10" s="1"/>
  <c r="L40" i="10"/>
  <c r="H40" i="10" s="1"/>
  <c r="X40" i="10"/>
  <c r="T40" i="10" s="1"/>
  <c r="L43" i="10"/>
  <c r="H43" i="10" s="1"/>
  <c r="X43" i="10"/>
  <c r="T43" i="10" s="1"/>
  <c r="M46" i="10"/>
  <c r="Y46" i="10"/>
  <c r="M58" i="10"/>
  <c r="Y58" i="10"/>
  <c r="M62" i="10"/>
  <c r="Y62" i="10"/>
  <c r="M64" i="10"/>
  <c r="Y64" i="10"/>
  <c r="X39" i="10"/>
  <c r="AF65" i="10"/>
  <c r="M4" i="10"/>
  <c r="Y4" i="10"/>
  <c r="M7" i="10"/>
  <c r="Y7" i="10"/>
  <c r="M19" i="10"/>
  <c r="Y19" i="10"/>
  <c r="M24" i="10"/>
  <c r="Y24" i="10"/>
  <c r="M27" i="10"/>
  <c r="Y27" i="10"/>
  <c r="M31" i="10"/>
  <c r="Y31" i="10"/>
  <c r="M34" i="10"/>
  <c r="Y34" i="10"/>
  <c r="M37" i="10"/>
  <c r="Y37" i="10"/>
  <c r="M40" i="10"/>
  <c r="Y40" i="10"/>
  <c r="M43" i="10"/>
  <c r="Y43" i="10"/>
  <c r="N46" i="10"/>
  <c r="Z46" i="10"/>
  <c r="N58" i="10"/>
  <c r="Z58" i="10"/>
  <c r="N62" i="10"/>
  <c r="Z62" i="10"/>
  <c r="N64" i="10"/>
  <c r="Z64" i="10"/>
  <c r="W59" i="10"/>
  <c r="AA60" i="10"/>
  <c r="AA61" i="10"/>
  <c r="W61" i="10"/>
  <c r="AF60" i="10"/>
  <c r="AF59" i="10"/>
  <c r="AG39" i="10"/>
  <c r="F58" i="10" l="1"/>
  <c r="E58" i="10"/>
  <c r="F64" i="10"/>
  <c r="E64" i="10"/>
  <c r="E4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tc={7677D79D-395E-4014-83C9-D031FD642231}</author>
  </authors>
  <commentList>
    <comment ref="C11" authorId="0" shapeId="0" xr:uid="{7677D79D-395E-4014-83C9-D031FD642231}">
      <text>
        <t>[Threaded comment]
Your version of Excel allows you to read this threaded comment; however, any edits to it will get removed if the file is opened in a newer version of Excel. Learn more: https://go.microsoft.com/fwlink/?linkid=870924
Comment:
    Philips sold Domestic Appliance sector in March 2021. Numbers will be greatly different going forwards - need to consolidate as we get the updated quarterly numbers</t>
      </text>
    </comment>
  </commentList>
</comments>
</file>

<file path=xl/sharedStrings.xml><?xml version="1.0" encoding="utf-8"?>
<sst xmlns="http://schemas.openxmlformats.org/spreadsheetml/2006/main" count="385" uniqueCount="106">
  <si>
    <t>GE Healthcare</t>
  </si>
  <si>
    <t>Philips Healthcare</t>
  </si>
  <si>
    <t>Sectra</t>
  </si>
  <si>
    <t>Siemens Healthineers</t>
  </si>
  <si>
    <t>Change Healthcare</t>
  </si>
  <si>
    <t>Agfa Healthcare</t>
  </si>
  <si>
    <t>Fujifilm</t>
  </si>
  <si>
    <t>Canon</t>
  </si>
  <si>
    <t>Konica Minolta</t>
  </si>
  <si>
    <t>Samsung Medison</t>
  </si>
  <si>
    <t>Hitachi</t>
  </si>
  <si>
    <t>Shimadzu</t>
  </si>
  <si>
    <t>Nuance</t>
  </si>
  <si>
    <t>Shenzen Mindray</t>
  </si>
  <si>
    <t>Beijing Wandong</t>
  </si>
  <si>
    <t>Latest Quarter</t>
  </si>
  <si>
    <t>Company</t>
  </si>
  <si>
    <t>Segment</t>
  </si>
  <si>
    <t>Local Currency</t>
  </si>
  <si>
    <t>Quarter</t>
  </si>
  <si>
    <t>Oracle Cerner</t>
  </si>
  <si>
    <t>Total Group</t>
  </si>
  <si>
    <t>USD</t>
  </si>
  <si>
    <t>Total</t>
  </si>
  <si>
    <t>Q1</t>
  </si>
  <si>
    <t>NextGen Healthcare</t>
  </si>
  <si>
    <t>Allscripts</t>
  </si>
  <si>
    <t>CPSI</t>
  </si>
  <si>
    <t>TruBridge</t>
  </si>
  <si>
    <t>System sales and suport</t>
  </si>
  <si>
    <t>Health Catalyst</t>
  </si>
  <si>
    <t>Technology</t>
  </si>
  <si>
    <t>Professional Services</t>
  </si>
  <si>
    <t>CompuGroup Medical</t>
  </si>
  <si>
    <t>EUR</t>
  </si>
  <si>
    <t>AIS</t>
  </si>
  <si>
    <t>HIS</t>
  </si>
  <si>
    <t>CHS</t>
  </si>
  <si>
    <t>PCS</t>
  </si>
  <si>
    <t>Nexus AG</t>
  </si>
  <si>
    <t>EMIS Group</t>
  </si>
  <si>
    <t>GBP</t>
  </si>
  <si>
    <t>30th June</t>
  </si>
  <si>
    <t>EMIS Health</t>
  </si>
  <si>
    <t>EMIS Enterprise</t>
  </si>
  <si>
    <t>Cegedim</t>
  </si>
  <si>
    <t>Software and Services</t>
  </si>
  <si>
    <t>TietoEVRY</t>
  </si>
  <si>
    <t>TietoEVRY Care</t>
  </si>
  <si>
    <t>Equasens</t>
  </si>
  <si>
    <t>30th Sep</t>
  </si>
  <si>
    <t>Axigate Link</t>
  </si>
  <si>
    <t>Q2</t>
  </si>
  <si>
    <t>Q3</t>
  </si>
  <si>
    <t>Q4</t>
  </si>
  <si>
    <t>Year</t>
  </si>
  <si>
    <t>YEN</t>
  </si>
  <si>
    <t>WON</t>
  </si>
  <si>
    <t>YUAN</t>
  </si>
  <si>
    <t>31st August</t>
  </si>
  <si>
    <t>30th Jun</t>
  </si>
  <si>
    <t>Local Currency - Latest Last Quarter</t>
  </si>
  <si>
    <t>YTD 2022</t>
  </si>
  <si>
    <t>USD - Latest Last Quarter</t>
  </si>
  <si>
    <t>Unit</t>
  </si>
  <si>
    <t>Latest Reporting Period (Quarter to)</t>
  </si>
  <si>
    <t>Equivalent Quarter - 1FY</t>
  </si>
  <si>
    <t>Change</t>
  </si>
  <si>
    <t>YTD 2021</t>
  </si>
  <si>
    <t>Currency</t>
  </si>
  <si>
    <t>M</t>
  </si>
  <si>
    <t>USD (M)</t>
  </si>
  <si>
    <t>Jul-Sep</t>
  </si>
  <si>
    <t>Apr-Jun</t>
  </si>
  <si>
    <t>Oct-Dec</t>
  </si>
  <si>
    <t>Jan-Mar</t>
  </si>
  <si>
    <t>SEK</t>
  </si>
  <si>
    <t>YoY change</t>
  </si>
  <si>
    <t>Company Quarter</t>
  </si>
  <si>
    <t>Healthcare</t>
  </si>
  <si>
    <t>Diagnosis &amp; Treatment</t>
  </si>
  <si>
    <t>Connected Care</t>
  </si>
  <si>
    <t>Personal health</t>
  </si>
  <si>
    <t>Other</t>
  </si>
  <si>
    <t>Company Quarter (to Jan not March)</t>
  </si>
  <si>
    <t>Imaging IT solutions</t>
  </si>
  <si>
    <t>Business Innovation</t>
  </si>
  <si>
    <t>Secure Communications</t>
  </si>
  <si>
    <t>Imaging</t>
  </si>
  <si>
    <t>Diagnostics</t>
  </si>
  <si>
    <t>Advanced Therapies</t>
  </si>
  <si>
    <t>Healthcare IT</t>
  </si>
  <si>
    <t>Radiology Solutions</t>
  </si>
  <si>
    <t>Medical System</t>
  </si>
  <si>
    <t>Smart Life - Measurement &amp; Analysis Systems - Analytical &amp; Medical Solutions</t>
  </si>
  <si>
    <t>Total Healthcare</t>
  </si>
  <si>
    <t>Healthcare Cloud</t>
  </si>
  <si>
    <t>Dragon Medical</t>
  </si>
  <si>
    <t>Radiology</t>
  </si>
  <si>
    <t>Total Nuance Revenue</t>
  </si>
  <si>
    <t>Healthcare Revenue</t>
  </si>
  <si>
    <t>Enterprise</t>
  </si>
  <si>
    <t xml:space="preserve">Strategic </t>
  </si>
  <si>
    <t>Ultrasonic</t>
  </si>
  <si>
    <t xml:space="preserve"> </t>
  </si>
  <si>
    <t xml:space="preserve">Note: Oracle Cerner's financials are not like-for-like in terms of reporting periods as reporting periods differ by one month compared to pre-acquisiton periods. EMIS Health revenues are for 1H, not 1-3Q.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</si>
</sst>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6" formatCode="#,##0.0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CCCC"/>
      <name val="Calibri"/>
      <family val="2"/>
      <scheme val="minor"/>
    </font>
    <font>
      <b/>
      <sz val="8"/>
      <color theme="0"/>
      <name val="Tahoma"/>
      <family val="2"/>
    </font>
    <font>
      <sz val="8"/>
      <color theme="1" tint="0.14999847407452621"/>
      <name val="Tahoma"/>
      <family val="2"/>
    </font>
    <font>
      <b/>
      <sz val="8"/>
      <color theme="1" tint="0.14999847407452621"/>
      <name val="Tahoma"/>
      <family val="2"/>
    </font>
    <font>
      <sz val="8"/>
      <color theme="0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8562A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rgb="FFFFFFFF"/>
      </left>
      <right style="thin">
        <color theme="1"/>
      </right>
      <top/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center"/>
    </xf>
    <xf numFmtId="0" fontId="3" fillId="0" borderId="0" xfId="0" applyFont="1"/>
    <xf numFmtId="3" fontId="0" fillId="0" borderId="0" xfId="0" applyNumberFormat="1"/>
    <xf numFmtId="3" fontId="0" fillId="0" borderId="4" xfId="0" applyNumberFormat="1" applyBorder="1"/>
    <xf numFmtId="4" fontId="0" fillId="0" borderId="0" xfId="0" applyNumberFormat="1"/>
    <xf numFmtId="4" fontId="0" fillId="0" borderId="4" xfId="0" applyNumberFormat="1" applyBorder="1"/>
    <xf numFmtId="4" fontId="5" fillId="0" borderId="0" xfId="0" applyNumberFormat="1" applyFont="1"/>
    <xf numFmtId="4" fontId="5" fillId="0" borderId="4" xfId="0" applyNumberFormat="1" applyFont="1" applyBorder="1"/>
    <xf numFmtId="4" fontId="0" fillId="0" borderId="0" xfId="0" applyNumberFormat="1" applyAlignment="1">
      <alignment horizontal="center"/>
    </xf>
    <xf numFmtId="166" fontId="0" fillId="0" borderId="0" xfId="0" applyNumberFormat="1"/>
    <xf numFmtId="10" fontId="0" fillId="0" borderId="0" xfId="0" applyNumberFormat="1"/>
    <xf numFmtId="43" fontId="0" fillId="0" borderId="0" xfId="2" applyFont="1"/>
    <xf numFmtId="168" fontId="0" fillId="0" borderId="0" xfId="2" applyNumberFormat="1" applyFont="1"/>
    <xf numFmtId="168" fontId="0" fillId="0" borderId="4" xfId="2" applyNumberFormat="1" applyFont="1" applyBorder="1"/>
    <xf numFmtId="4" fontId="4" fillId="0" borderId="0" xfId="0" applyNumberFormat="1" applyFont="1"/>
    <xf numFmtId="0" fontId="7" fillId="0" borderId="0" xfId="0" applyFont="1"/>
    <xf numFmtId="0" fontId="8" fillId="0" borderId="0" xfId="0" applyFont="1"/>
    <xf numFmtId="166" fontId="8" fillId="4" borderId="6" xfId="3" applyNumberFormat="1" applyFont="1" applyFill="1" applyBorder="1" applyAlignment="1">
      <alignment horizontal="left" vertical="center" indent="1"/>
    </xf>
    <xf numFmtId="3" fontId="7" fillId="5" borderId="6" xfId="3" applyNumberFormat="1" applyFont="1" applyFill="1" applyBorder="1" applyAlignment="1">
      <alignment horizontal="left" vertical="center" indent="1"/>
    </xf>
    <xf numFmtId="9" fontId="7" fillId="4" borderId="10" xfId="1" applyFont="1" applyFill="1" applyBorder="1" applyAlignment="1">
      <alignment horizontal="center" vertical="center"/>
    </xf>
    <xf numFmtId="9" fontId="7" fillId="6" borderId="10" xfId="1" applyFont="1" applyFill="1" applyBorder="1" applyAlignment="1">
      <alignment horizontal="center" vertical="center"/>
    </xf>
    <xf numFmtId="166" fontId="7" fillId="4" borderId="8" xfId="3" applyNumberFormat="1" applyFont="1" applyFill="1" applyBorder="1" applyAlignment="1">
      <alignment horizontal="left" vertical="center" indent="1"/>
    </xf>
    <xf numFmtId="3" fontId="7" fillId="5" borderId="8" xfId="3" applyNumberFormat="1" applyFont="1" applyFill="1" applyBorder="1" applyAlignment="1">
      <alignment horizontal="left" vertical="center" indent="1"/>
    </xf>
    <xf numFmtId="9" fontId="7" fillId="4" borderId="11" xfId="1" applyFont="1" applyFill="1" applyBorder="1" applyAlignment="1">
      <alignment horizontal="center" vertical="center"/>
    </xf>
    <xf numFmtId="9" fontId="7" fillId="6" borderId="11" xfId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6" fillId="0" borderId="4" xfId="0" applyFont="1" applyBorder="1" applyAlignment="1">
      <alignment horizontal="center" vertical="center"/>
    </xf>
    <xf numFmtId="9" fontId="7" fillId="0" borderId="4" xfId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/>
    </xf>
    <xf numFmtId="0" fontId="10" fillId="0" borderId="0" xfId="0" applyFont="1"/>
    <xf numFmtId="4" fontId="4" fillId="0" borderId="4" xfId="0" applyNumberFormat="1" applyFont="1" applyBorder="1"/>
    <xf numFmtId="0" fontId="3" fillId="0" borderId="4" xfId="0" applyFont="1" applyBorder="1"/>
    <xf numFmtId="0" fontId="11" fillId="0" borderId="0" xfId="0" applyFont="1"/>
    <xf numFmtId="0" fontId="11" fillId="0" borderId="4" xfId="0" applyFont="1" applyBorder="1"/>
    <xf numFmtId="0" fontId="12" fillId="0" borderId="0" xfId="0" applyFont="1"/>
    <xf numFmtId="3" fontId="2" fillId="0" borderId="0" xfId="0" applyNumberFormat="1" applyFont="1"/>
    <xf numFmtId="3" fontId="2" fillId="0" borderId="4" xfId="0" applyNumberFormat="1" applyFont="1" applyBorder="1"/>
    <xf numFmtId="3" fontId="0" fillId="7" borderId="0" xfId="0" applyNumberFormat="1" applyFill="1"/>
    <xf numFmtId="4" fontId="0" fillId="7" borderId="0" xfId="0" applyNumberFormat="1" applyFill="1"/>
    <xf numFmtId="3" fontId="2" fillId="7" borderId="0" xfId="0" applyNumberFormat="1" applyFont="1" applyFill="1"/>
    <xf numFmtId="9" fontId="0" fillId="0" borderId="0" xfId="1" applyFont="1"/>
    <xf numFmtId="166" fontId="8" fillId="4" borderId="6" xfId="3" applyNumberFormat="1" applyFont="1" applyFill="1" applyBorder="1" applyAlignment="1">
      <alignment horizontal="right" vertical="center" indent="1"/>
    </xf>
    <xf numFmtId="166" fontId="7" fillId="5" borderId="6" xfId="3" applyNumberFormat="1" applyFont="1" applyFill="1" applyBorder="1" applyAlignment="1">
      <alignment horizontal="right" vertical="center" indent="1"/>
    </xf>
    <xf numFmtId="166" fontId="7" fillId="4" borderId="6" xfId="3" applyNumberFormat="1" applyFont="1" applyFill="1" applyBorder="1" applyAlignment="1">
      <alignment horizontal="left" vertical="center" indent="1"/>
    </xf>
    <xf numFmtId="166" fontId="7" fillId="4" borderId="6" xfId="3" applyNumberFormat="1" applyFont="1" applyFill="1" applyBorder="1" applyAlignment="1">
      <alignment horizontal="right" vertical="center" indent="1"/>
    </xf>
    <xf numFmtId="3" fontId="8" fillId="5" borderId="6" xfId="3" applyNumberFormat="1" applyFont="1" applyFill="1" applyBorder="1" applyAlignment="1">
      <alignment horizontal="left" vertical="center" indent="1"/>
    </xf>
    <xf numFmtId="166" fontId="8" fillId="5" borderId="6" xfId="3" applyNumberFormat="1" applyFont="1" applyFill="1" applyBorder="1" applyAlignment="1">
      <alignment horizontal="right" vertical="center" indent="1"/>
    </xf>
    <xf numFmtId="9" fontId="8" fillId="6" borderId="10" xfId="1" applyFont="1" applyFill="1" applyBorder="1" applyAlignment="1">
      <alignment horizontal="center" vertical="center"/>
    </xf>
    <xf numFmtId="9" fontId="8" fillId="6" borderId="11" xfId="1" applyFont="1" applyFill="1" applyBorder="1" applyAlignment="1">
      <alignment horizontal="center" vertical="center"/>
    </xf>
    <xf numFmtId="9" fontId="8" fillId="0" borderId="4" xfId="1" applyFont="1" applyFill="1" applyBorder="1" applyAlignment="1">
      <alignment horizontal="center" vertical="center"/>
    </xf>
    <xf numFmtId="3" fontId="8" fillId="5" borderId="8" xfId="3" applyNumberFormat="1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2" builtinId="3"/>
    <cellStyle name="Comma 2" xfId="3" xr:uid="{2C6EE07D-70CD-42F2-8D1A-EA0B2F64FEAE}"/>
    <cellStyle name="Normal" xfId="0" builtinId="0"/>
    <cellStyle name="Percent" xfId="1" builtinId="5"/>
  </cellStyles>
  <dxfs count="2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microsoft.com/office/2017/10/relationships/person" Target="persons/perso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gnifyresearch.sharepoint.com/Users/MARWAN~1/AppData/Local/Temp/Rar$DIa0.372/2016-IHS-1Q16-Optical-Ntwk-HW-Mkt-Fc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gnifyresearch.sharepoint.com/Users/Ulrik%20Kristensen/Documents/BI%20Report/Data/Operational%20and%20Workflow%20Tools%20Workbook%202019.xls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gnifyresearch.sharepoint.com/Users/Ulrik%20Kristensen/Documents/Imaging%20IT%20Report/Second%20Edition/Excel/Imaging%20IT%20Workbook%202018%20Edition%20-%20AV%20Template.xls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gnifyresearch.sharepoint.com/Users/Ulrik%20Kristensen/Documents/Imaging%20IT%20Report/Second%20Edition/Excel/Imaging%20IT%20Workbook%202018%20Edition%20-%20incl%202017%20data2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rket Share Dashboard"/>
      <sheetName val="APAC Market Share Dashboard"/>
      <sheetName val="Optical Market Share"/>
      <sheetName val="APAC Mkt Shr by Country-Subreg"/>
      <sheetName val="4-Quarter Rolling Average"/>
      <sheetName val="Size &amp; Forecast Dashboard"/>
      <sheetName val="APAC Size &amp; Forecast Dashboard"/>
      <sheetName val="Optical Market Size &amp; Forecast"/>
      <sheetName val="APAC Optical Market Size &amp; Fcst"/>
      <sheetName val="Ports by speed "/>
      <sheetName val="Revenue per Port"/>
      <sheetName val="Product List"/>
      <sheetName val="Methodology"/>
      <sheetName val="Source Data"/>
      <sheetName val="APAC Source Data"/>
      <sheetName val="Ports Source Data"/>
      <sheetName val="Image Analysis-World-Algorithm"/>
      <sheetName val="Breast_UseCase_BusinessMode (2)"/>
      <sheetName val="Breast_Modality_World"/>
      <sheetName val="2016-IHS-1Q16-Optical-Ntwk-HW-M"/>
    </sheetNames>
    <sheetDataSet>
      <sheetData sheetId="0"/>
      <sheetData sheetId="1"/>
      <sheetData sheetId="2"/>
      <sheetData sheetId="3"/>
      <sheetData sheetId="4"/>
      <sheetData sheetId="5">
        <row r="19">
          <cell r="B19" t="str">
            <v>Huawei</v>
          </cell>
          <cell r="C19">
            <v>864402309.52344179</v>
          </cell>
          <cell r="D19">
            <v>697500000</v>
          </cell>
          <cell r="E19">
            <v>757818824.77718663</v>
          </cell>
          <cell r="F19">
            <v>448000000</v>
          </cell>
          <cell r="G19">
            <v>826417321.5777564</v>
          </cell>
          <cell r="H19">
            <v>556580000</v>
          </cell>
          <cell r="I19">
            <v>801851023.94413638</v>
          </cell>
          <cell r="J19">
            <v>536000000</v>
          </cell>
          <cell r="K19">
            <v>799376387.50361192</v>
          </cell>
          <cell r="L19">
            <v>684132304.49483716</v>
          </cell>
          <cell r="M19">
            <v>895545959.75525534</v>
          </cell>
          <cell r="N19">
            <v>7867624131.5762253</v>
          </cell>
        </row>
        <row r="20">
          <cell r="B20" t="str">
            <v>Alcatel-Lucent</v>
          </cell>
          <cell r="C20">
            <v>424200000</v>
          </cell>
          <cell r="D20">
            <v>420400000</v>
          </cell>
          <cell r="E20">
            <v>485700000</v>
          </cell>
          <cell r="F20">
            <v>326100000</v>
          </cell>
          <cell r="G20">
            <v>358500000</v>
          </cell>
          <cell r="H20">
            <v>430900000</v>
          </cell>
          <cell r="I20">
            <v>467900000</v>
          </cell>
          <cell r="J20">
            <v>323700000</v>
          </cell>
          <cell r="K20">
            <v>458900000</v>
          </cell>
          <cell r="L20">
            <v>359000000</v>
          </cell>
          <cell r="M20">
            <v>539900000</v>
          </cell>
          <cell r="N20">
            <v>4595200000</v>
          </cell>
        </row>
        <row r="21">
          <cell r="B21" t="str">
            <v>Ciena</v>
          </cell>
          <cell r="C21">
            <v>351700000</v>
          </cell>
          <cell r="D21">
            <v>367346095</v>
          </cell>
          <cell r="E21">
            <v>403500000.00000006</v>
          </cell>
          <cell r="F21">
            <v>373499999.99999994</v>
          </cell>
          <cell r="G21">
            <v>387600000</v>
          </cell>
          <cell r="H21">
            <v>413047000</v>
          </cell>
          <cell r="I21">
            <v>409800000</v>
          </cell>
          <cell r="J21">
            <v>358900000</v>
          </cell>
          <cell r="K21">
            <v>449400000</v>
          </cell>
          <cell r="L21">
            <v>425452000.00000006</v>
          </cell>
          <cell r="M21">
            <v>475598465.00000006</v>
          </cell>
          <cell r="N21">
            <v>4415843560</v>
          </cell>
        </row>
        <row r="22">
          <cell r="B22" t="str">
            <v>ZTE</v>
          </cell>
          <cell r="C22">
            <v>353294498.4069925</v>
          </cell>
          <cell r="D22">
            <v>287343000.00000006</v>
          </cell>
          <cell r="E22">
            <v>283810000</v>
          </cell>
          <cell r="F22">
            <v>272261774.19354838</v>
          </cell>
          <cell r="G22">
            <v>460002096.77419364</v>
          </cell>
          <cell r="H22">
            <v>371978097.54098368</v>
          </cell>
          <cell r="I22">
            <v>330190262.3225807</v>
          </cell>
          <cell r="J22">
            <v>266976116.30800003</v>
          </cell>
          <cell r="K22">
            <v>409139674.24999994</v>
          </cell>
          <cell r="L22">
            <v>337767661.26984131</v>
          </cell>
          <cell r="M22">
            <v>398036684.79037768</v>
          </cell>
          <cell r="N22">
            <v>3770799865.8565178</v>
          </cell>
        </row>
        <row r="23">
          <cell r="B23" t="str">
            <v>Other</v>
          </cell>
          <cell r="C23">
            <v>221601139.83400276</v>
          </cell>
          <cell r="D23">
            <v>204117639.6559408</v>
          </cell>
          <cell r="E23">
            <v>201277454.67961854</v>
          </cell>
          <cell r="F23">
            <v>175307718.06155118</v>
          </cell>
          <cell r="G23">
            <v>227825206.21835625</v>
          </cell>
          <cell r="H23">
            <v>209900952.25212497</v>
          </cell>
          <cell r="I23">
            <v>207387556.31516361</v>
          </cell>
          <cell r="J23">
            <v>183659620.11440748</v>
          </cell>
          <cell r="K23">
            <v>225502351.06650361</v>
          </cell>
          <cell r="L23">
            <v>206495319.03293809</v>
          </cell>
          <cell r="M23">
            <v>230448079.87308949</v>
          </cell>
          <cell r="N23">
            <v>2293523037.1036968</v>
          </cell>
        </row>
        <row r="24">
          <cell r="B24" t="str">
            <v>Infinera</v>
          </cell>
          <cell r="C24">
            <v>120153000</v>
          </cell>
          <cell r="D24">
            <v>123726000</v>
          </cell>
          <cell r="E24">
            <v>115102000</v>
          </cell>
          <cell r="F24">
            <v>124242000</v>
          </cell>
          <cell r="G24">
            <v>142400000</v>
          </cell>
          <cell r="H24">
            <v>147200000</v>
          </cell>
          <cell r="I24">
            <v>158492000</v>
          </cell>
          <cell r="J24">
            <v>160843000</v>
          </cell>
          <cell r="K24">
            <v>178982000</v>
          </cell>
          <cell r="L24">
            <v>187365000</v>
          </cell>
          <cell r="M24">
            <v>229310399.99999997</v>
          </cell>
          <cell r="N24">
            <v>1687815400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ales"/>
      <sheetName val="Exchange Rates"/>
      <sheetName val="Project Plan"/>
      <sheetName val="Cover Page"/>
      <sheetName val="Definitions"/>
      <sheetName val="Report Measures"/>
      <sheetName val="Customer Input"/>
      <sheetName val="New Vendors"/>
      <sheetName val="Data Input"/>
      <sheetName val="Agfa"/>
      <sheetName val="OW Product Matrix"/>
      <sheetName val="OW Dashboard"/>
      <sheetName val="OW Tables"/>
      <sheetName val="Ambra"/>
      <sheetName val="Bridgehead"/>
      <sheetName val="Calgary"/>
      <sheetName val="Carestream"/>
      <sheetName val="NTT"/>
      <sheetName val="Infinitt"/>
      <sheetName val="FujiFilm"/>
      <sheetName val="GE"/>
      <sheetName val="Hitachi"/>
      <sheetName val="Hyland"/>
      <sheetName val="Intelerad"/>
      <sheetName val="Konica"/>
      <sheetName val="Estimate Page"/>
      <sheetName val="Lexmark"/>
      <sheetName val="LifeIMAGE"/>
      <sheetName val="Mach7"/>
      <sheetName val="Change Healthcare"/>
      <sheetName val="IBM"/>
      <sheetName val="Neusoft"/>
      <sheetName val="Novarad"/>
      <sheetName val="Nuance"/>
      <sheetName val="Philips"/>
      <sheetName val="Sectra"/>
      <sheetName val="Siemens"/>
      <sheetName val="Terarecon"/>
      <sheetName val="VisageImaging"/>
      <sheetName val="Vital"/>
      <sheetName val="OneMedNet"/>
      <sheetName val="eTiaM"/>
      <sheetName val="Fysicon"/>
      <sheetName val="BRIT Systems"/>
      <sheetName val="Candescent Health"/>
      <sheetName val="Nucleus"/>
      <sheetName val="ScImage"/>
      <sheetName val="Pixeon"/>
      <sheetName val="MV"/>
      <sheetName val="IMAGE"/>
      <sheetName val="7Medical"/>
      <sheetName val="Kanteron"/>
      <sheetName val="Candelis"/>
      <sheetName val="CMR"/>
      <sheetName val="Telemis"/>
      <sheetName val="Visus"/>
      <sheetName val="Chilli GmbH"/>
      <sheetName val="iSolutions Health"/>
      <sheetName val="Medavis"/>
      <sheetName val="eBIT"/>
      <sheetName val="Cambio COSMIC RIS"/>
      <sheetName val="HSS (Wellbeing Group)"/>
      <sheetName val="SolitonIT"/>
      <sheetName val="Insignia"/>
      <sheetName val="eRAD"/>
      <sheetName val="Ramsoft"/>
      <sheetName val="PaxeraHealth"/>
      <sheetName val="ORTech"/>
      <sheetName val="Huahai"/>
      <sheetName val="B Tianjian"/>
      <sheetName val="Anke"/>
      <sheetName val="Star"/>
      <sheetName val="Crealife"/>
      <sheetName val="Zhongtian"/>
      <sheetName val="XGY"/>
      <sheetName val="Vepro"/>
      <sheetName val="Meddiff Technology"/>
      <sheetName val="Medsynaptic"/>
      <sheetName val="PSP Corporation"/>
      <sheetName val="Infocom"/>
      <sheetName val="Voyager Intellirad"/>
      <sheetName val="PACSPLUS"/>
      <sheetName val="Commvault"/>
      <sheetName val="Lumedx"/>
      <sheetName val="Laurel Bridge"/>
      <sheetName val="Dicom Systems"/>
      <sheetName val="UltraRAD"/>
      <sheetName val="New49"/>
      <sheetName val="New50"/>
      <sheetName val="Other"/>
      <sheetName val="UV"/>
      <sheetName val="PivotListMain"/>
      <sheetName val="PivotListMain OW"/>
      <sheetName val="PivotListArch"/>
      <sheetName val="PivotListBusinessModel"/>
      <sheetName val="PivotTableMain"/>
      <sheetName val="PivotTableArch"/>
      <sheetName val="PivotTableBusiness"/>
      <sheetName val="PivotTable OW"/>
      <sheetName val="OW Forecast"/>
      <sheetName val="OW Market Shares"/>
      <sheetName val="Forecasts RWEU"/>
      <sheetName val="NewRec"/>
      <sheetName val="MKTSMajReg"/>
      <sheetName val="MKTSReg"/>
      <sheetName val="MKTSAMR"/>
      <sheetName val="MKTSAPAC"/>
      <sheetName val="MKTSEMEA"/>
      <sheetName val="MKTS Global Total 2016"/>
      <sheetName val="MKTS Global Total 2017"/>
      <sheetName val="MKTS Global Rad 2016"/>
      <sheetName val="MKTS Global Rad 2017"/>
      <sheetName val="MKTS Global Card 2016"/>
      <sheetName val="MKTS Global Card 2017"/>
      <sheetName val="MKTS Global VNA 2016"/>
      <sheetName val="MKTS Global VNA 2017"/>
      <sheetName val="MKTS Global IE 2016"/>
      <sheetName val="MKTS Global IE 2017"/>
      <sheetName val="MKTS NA Rad 2016"/>
      <sheetName val="MKTS NA Rad 2017"/>
      <sheetName val="MKTS NA Card 2016"/>
      <sheetName val="MKTS NA Card 2017"/>
      <sheetName val="MKTS NA VNA 2016"/>
      <sheetName val="MKTS NA VNA 2017"/>
      <sheetName val="MKTS NA IE 2016"/>
      <sheetName val="MKTS NA IE 2017"/>
      <sheetName val="MKTS LATAM Rad 2016"/>
      <sheetName val="MKTS LATAM Rad 2017"/>
      <sheetName val="MKTS LATAM Card 2016"/>
      <sheetName val="MKTS LATAM Card 2017"/>
      <sheetName val="MKTS LATAM VNA 2016"/>
      <sheetName val="MKTS LATAM VNA 2017"/>
      <sheetName val="MKTS LATAM IE 2016"/>
      <sheetName val="MKTS LATAM IE 2017"/>
      <sheetName val="MKTS WEU Rad 2016"/>
      <sheetName val="MKTS WEU Rad 2017"/>
      <sheetName val="MKTS WEU Card 2016"/>
      <sheetName val="MKTS WEU Card 2017"/>
      <sheetName val="MKTS WEU VNA 2016"/>
      <sheetName val="MKTS WEU VNA 2017"/>
      <sheetName val="MKTS WEU IE 2016"/>
      <sheetName val="MKTS WEU IE 2017"/>
      <sheetName val="MKTS EEMEA Rad 2016"/>
      <sheetName val="MKTS EEMEA Rad 2017"/>
      <sheetName val="MKTS EEMEA Card 2016"/>
      <sheetName val="MKTS EEMEA Card 2017"/>
      <sheetName val="MKTS EEMEA VNA 2016"/>
      <sheetName val="MKTS EEMEA VNA 2017"/>
      <sheetName val="MKTS EEMEA IE 2016"/>
      <sheetName val="MKTS EEMEA IE 2017"/>
      <sheetName val="MKTS APAC Rad 2016"/>
      <sheetName val="MKTS APAC Rad 2017"/>
      <sheetName val="MKTS APAC Card 2016"/>
      <sheetName val="MKTS APAC Card 2017"/>
      <sheetName val="MKTS APAC VNA 2016"/>
      <sheetName val="MKTS APAC VNA 2017"/>
      <sheetName val="MKTS APAC IE 2016"/>
      <sheetName val="MKTS APAC IE 2017"/>
      <sheetName val="Forecast Model All Products"/>
      <sheetName val="Country Figures"/>
      <sheetName val="Country Info"/>
      <sheetName val="Country Info 2"/>
      <sheetName val="IMF"/>
      <sheetName val="VNA"/>
      <sheetName val="Hemo"/>
      <sheetName val="New Rev"/>
      <sheetName val="EI"/>
      <sheetName val="Cloud"/>
      <sheetName val="Rad Card"/>
      <sheetName val="Strategy table"/>
      <sheetName val="Product List"/>
      <sheetName val="Market Size Overview"/>
      <sheetName val="2016 Revised 1"/>
      <sheetName val="2016 Revised 2"/>
      <sheetName val="WORLD 2.4"/>
      <sheetName val="WORLD 2.4 OW"/>
      <sheetName val="WORLD 2.5 OW"/>
      <sheetName val="WORLD 2.6 OW"/>
      <sheetName val="OW figures"/>
      <sheetName val="NAM 3.1"/>
      <sheetName val="NAM Dash OW"/>
      <sheetName val="NAM 3.1 OW"/>
      <sheetName val="NAM 3.2 OW"/>
      <sheetName val="NAM 3.3 OW"/>
      <sheetName val="Forecasts CAN"/>
      <sheetName val="CAN"/>
      <sheetName val="CAN 3.6"/>
      <sheetName val="CAN 3.7"/>
      <sheetName val="CAN 3.8"/>
      <sheetName val="CAN 3.9"/>
      <sheetName val="CAN 3.10"/>
      <sheetName val="CAN 3.11"/>
      <sheetName val="CAN 3.12"/>
      <sheetName val="CAN 3.13"/>
      <sheetName val="CAN 3.14"/>
      <sheetName val="CAN 3.15"/>
      <sheetName val="CAN 3.6 OW"/>
      <sheetName val="CAN 3.7 OW"/>
      <sheetName val="CAN 3.8 OW"/>
      <sheetName val="CAN 3.9 OW"/>
      <sheetName val="Forecasts US"/>
      <sheetName val="USA"/>
      <sheetName val="USA 3.17"/>
      <sheetName val="USA 3.18"/>
      <sheetName val="USA 3.19"/>
      <sheetName val="USA 3.20"/>
      <sheetName val="USA 3.21"/>
      <sheetName val="USA 3.22"/>
      <sheetName val="USA 3.23"/>
      <sheetName val="USA 3.24"/>
      <sheetName val="USA 3.25"/>
      <sheetName val="USA 3.26"/>
      <sheetName val="USA 3.17 OW"/>
      <sheetName val="USA 3.18 OW"/>
      <sheetName val="USA 3.19 OW"/>
      <sheetName val="USA 3.20 OW"/>
      <sheetName val="LAT 3.27"/>
      <sheetName val="LAT Dash OW"/>
      <sheetName val="LAT 3.27 OW"/>
      <sheetName val="LAT 3.28 OW"/>
      <sheetName val="LAT 3.29 OW"/>
      <sheetName val="Forecasts BRA"/>
      <sheetName val="BRA"/>
      <sheetName val="BRA 3.32"/>
      <sheetName val="BRA 3.33"/>
      <sheetName val="BRA 3.34"/>
      <sheetName val="BRA 3.35"/>
      <sheetName val="BRA 3.36"/>
      <sheetName val="BRA 3.37"/>
      <sheetName val="BRA 3.38"/>
      <sheetName val="BRA 3.39"/>
      <sheetName val="BRA 3.40"/>
      <sheetName val="BRA 3.41"/>
      <sheetName val="BRA 3.32 OW"/>
      <sheetName val="BRA 3.33 OW"/>
      <sheetName val="BRA 3.34 OW"/>
      <sheetName val="BRA 3.35 OW"/>
      <sheetName val="Forecasts MEX"/>
      <sheetName val="MEX"/>
      <sheetName val="MEX 3.43"/>
      <sheetName val="MEX 3.44"/>
      <sheetName val="MEX 3.45"/>
      <sheetName val="MEX 3.46"/>
      <sheetName val="MEX 3.47"/>
      <sheetName val="MEX 3.48"/>
      <sheetName val="MEX 3.49"/>
      <sheetName val="MEX 3.50"/>
      <sheetName val="MEX 3.51"/>
      <sheetName val="MEX 3.52"/>
      <sheetName val="MEX 3.43 OW"/>
      <sheetName val="MEX 3.44 OW"/>
      <sheetName val="MEX 3.45 OW"/>
      <sheetName val="MEX 3.46 OW"/>
      <sheetName val="Forecasts OLAT"/>
      <sheetName val="OLAT"/>
      <sheetName val="OLAT 3.54"/>
      <sheetName val="OLAT 3.55"/>
      <sheetName val="OLAT 3.56"/>
      <sheetName val="OLAT 3.57"/>
      <sheetName val="OLAT 3.58"/>
      <sheetName val="OLAT 3.59"/>
      <sheetName val="OLAT 3.60"/>
      <sheetName val="OLAT 3.61"/>
      <sheetName val="OLAT 3.62"/>
      <sheetName val="OLAT 3.63"/>
      <sheetName val="OLAT 3.54 OW"/>
      <sheetName val="OLAT 3.55 OW"/>
      <sheetName val="OLAT 3.56 OW"/>
      <sheetName val="OLAT 3.57 OW"/>
      <sheetName val="WEU 4.1"/>
      <sheetName val="WEU Dash OW"/>
      <sheetName val="WEU 4.1 OW"/>
      <sheetName val="WEU 4.2 OW"/>
      <sheetName val="WEU 4.3 OW"/>
      <sheetName val="Forecasts BNL"/>
      <sheetName val="BNL"/>
      <sheetName val="BNL 4.6"/>
      <sheetName val="BNL 4.7"/>
      <sheetName val="BNL 4.8"/>
      <sheetName val="BNL 4.9"/>
      <sheetName val="BNL 4.10"/>
      <sheetName val="BNL 4.11"/>
      <sheetName val="BNL 4.12"/>
      <sheetName val="BNL 4.13"/>
      <sheetName val="BNL 4.14"/>
      <sheetName val="BNL 4.15"/>
      <sheetName val="BNL 4.6 OW"/>
      <sheetName val="BNL 4.7 OW"/>
      <sheetName val="BNL 4.8 OW"/>
      <sheetName val="BNL 4.9 OW"/>
      <sheetName val="Forecasts FRA"/>
      <sheetName val="FRA"/>
      <sheetName val="FRA 4.17"/>
      <sheetName val="FRA 4.18"/>
      <sheetName val="FRA 4.19"/>
      <sheetName val="FRA 4.20"/>
      <sheetName val="FRA 4.21"/>
      <sheetName val="FRA 4.22"/>
      <sheetName val="FRA 4.23"/>
      <sheetName val="FRA 4.24"/>
      <sheetName val="FRA 4.25"/>
      <sheetName val="FRA 4.26"/>
      <sheetName val="FRA 4.17 OW"/>
      <sheetName val="FRA 4.18 OW"/>
      <sheetName val="FRA 4.19 OW"/>
      <sheetName val="FRA 4.20 OW"/>
      <sheetName val="Forecasts GER"/>
      <sheetName val="DACH"/>
      <sheetName val="DACH 4.28"/>
      <sheetName val="DACH 4.29"/>
      <sheetName val="DACH 4.30"/>
      <sheetName val="DACH 4.31"/>
      <sheetName val="DACH 4.32"/>
      <sheetName val="DACH 4.33"/>
      <sheetName val="DACH 4.34"/>
      <sheetName val="DACH 4.35"/>
      <sheetName val="DACH 4.36"/>
      <sheetName val="DACH 4.37"/>
      <sheetName val="DACH 4.28 OW"/>
      <sheetName val="DACH 4.29 OW"/>
      <sheetName val="DACH 4.30 OW"/>
      <sheetName val="DACH 4.31 OW"/>
      <sheetName val="Forecasts ITA"/>
      <sheetName val="ITA"/>
      <sheetName val="ITA 4.39"/>
      <sheetName val="ITA 4.40"/>
      <sheetName val="ITA 4.41"/>
      <sheetName val="ITA 4.42"/>
      <sheetName val="ITA 4.43"/>
      <sheetName val="ITA 4.44"/>
      <sheetName val="ITA 4.45"/>
      <sheetName val="ITA 4.46"/>
      <sheetName val="ITA 4.47"/>
      <sheetName val="ITA 4.48"/>
      <sheetName val="ITA 4.39 OW"/>
      <sheetName val="ITA 4.40 OW"/>
      <sheetName val="ITA 4.41 OW"/>
      <sheetName val="ITA 4.42 OW"/>
      <sheetName val="Forecasts SPA"/>
      <sheetName val="SPA"/>
      <sheetName val="SPA 4.50"/>
      <sheetName val="SPA 4.51"/>
      <sheetName val="SPA 4.52"/>
      <sheetName val="SPA 4.53"/>
      <sheetName val="SPA 4.54"/>
      <sheetName val="SPA 4.55"/>
      <sheetName val="SPA 4.56"/>
      <sheetName val="SPA 4.57"/>
      <sheetName val="SPA 4.58"/>
      <sheetName val="SPA 4.59"/>
      <sheetName val="SPA 4.50 OW"/>
      <sheetName val="SPA 4.51 OW"/>
      <sheetName val="SPA 4.52 OW"/>
      <sheetName val="SPA 4.53 OW"/>
      <sheetName val="Forecasts NOR"/>
      <sheetName val="NOR"/>
      <sheetName val="NOR 4.61"/>
      <sheetName val="NOR 4.62"/>
      <sheetName val="NOR 4.63"/>
      <sheetName val="NOR 4.64"/>
      <sheetName val="NOR 4.65"/>
      <sheetName val="NOR 4.66"/>
      <sheetName val="NOR 4.67"/>
      <sheetName val="NOR 4.68"/>
      <sheetName val="NOR 4.69"/>
      <sheetName val="NOR 4.70"/>
      <sheetName val="NOR 4.61 OW"/>
      <sheetName val="NOR 4.62 OW"/>
      <sheetName val="NOR 4.63 OW"/>
      <sheetName val="NOR 4.64 OW"/>
      <sheetName val="Forecasts UK"/>
      <sheetName val="UKI"/>
      <sheetName val="UKI 4.72"/>
      <sheetName val="UKI 4.73"/>
      <sheetName val="UKI 4.74"/>
      <sheetName val="UKI 4.75"/>
      <sheetName val="UKI 4.76"/>
      <sheetName val="UKI 4.77"/>
      <sheetName val="UKI 4.78"/>
      <sheetName val="UKI 4.79"/>
      <sheetName val="UKI 4.80"/>
      <sheetName val="UKI 4.81"/>
      <sheetName val="UKI 4.72 OW"/>
      <sheetName val="UKI 4.73 OW"/>
      <sheetName val="UKI 4.74 OW"/>
      <sheetName val="UKI 4.75 OW"/>
      <sheetName val="EEMEA 4.82"/>
      <sheetName val="EEMEA Dash OW"/>
      <sheetName val="EEMEA 4.82 OW"/>
      <sheetName val="EEMEA 4.83 OW"/>
      <sheetName val="EEMEA 4.84 OW"/>
      <sheetName val="Forecasts AFR"/>
      <sheetName val="AFR"/>
      <sheetName val="AFR 4.87"/>
      <sheetName val="AFR 4.88"/>
      <sheetName val="AFR 4.89"/>
      <sheetName val="AFR 4.90"/>
      <sheetName val="AFR 4.91"/>
      <sheetName val="AFR 4.92"/>
      <sheetName val="AFR 4.93"/>
      <sheetName val="AFR 4.94"/>
      <sheetName val="AFR 4.95"/>
      <sheetName val="AFR 4.96"/>
      <sheetName val="AFR 4.87 OW"/>
      <sheetName val="AFR 4.88 OW"/>
      <sheetName val="AFR 4.89 OW"/>
      <sheetName val="AFR 4.90 OW"/>
      <sheetName val="Forecasts ME"/>
      <sheetName val="ME"/>
      <sheetName val="ME 4.98"/>
      <sheetName val="ME 4.99"/>
      <sheetName val="ME 4.100"/>
      <sheetName val="ME 4.101"/>
      <sheetName val="ME 4.102"/>
      <sheetName val="ME 4.103"/>
      <sheetName val="ME 4.104"/>
      <sheetName val="ME 4.105"/>
      <sheetName val="ME 4.106"/>
      <sheetName val="ME 4.107"/>
      <sheetName val="ME 4.98 OW"/>
      <sheetName val="ME 4.99 OW"/>
      <sheetName val="ME 4.100 OW"/>
      <sheetName val="ME 4.101 OW"/>
      <sheetName val="Forecasts RUS"/>
      <sheetName val="RUS"/>
      <sheetName val="RUS 4.109"/>
      <sheetName val="RUS 4.110"/>
      <sheetName val="RUS 4.111"/>
      <sheetName val="RUS 4.112"/>
      <sheetName val="RUS 4.113"/>
      <sheetName val="RUS 4.114"/>
      <sheetName val="RUS 4.115"/>
      <sheetName val="RUS 4.116"/>
      <sheetName val="RUS 4.117"/>
      <sheetName val="RUS 4.118"/>
      <sheetName val="RUS 4.109 OW"/>
      <sheetName val="RUS 4.110 OW"/>
      <sheetName val="RUS 4.111 OW"/>
      <sheetName val="RUS 4.112 OW"/>
      <sheetName val="Forecasts EEU"/>
      <sheetName val="EE"/>
      <sheetName val="EE 4.120"/>
      <sheetName val="EE 4.121"/>
      <sheetName val="EE 4.122"/>
      <sheetName val="EE 4.123"/>
      <sheetName val="EE 4.124"/>
      <sheetName val="EE 4.125"/>
      <sheetName val="EE 4.126"/>
      <sheetName val="EE 4.127"/>
      <sheetName val="EE 4.128"/>
      <sheetName val="EE 4.129"/>
      <sheetName val="EE 4.120 OW"/>
      <sheetName val="EE 4.121 OW"/>
      <sheetName val="EE 4.122 OW"/>
      <sheetName val="EE 4.123 OW"/>
      <sheetName val="APAC 5.1"/>
      <sheetName val="APAC Dash OW"/>
      <sheetName val="APAC 5.1 OW"/>
      <sheetName val="APAC 5.2 OW"/>
      <sheetName val="APAC 5.3 OW"/>
      <sheetName val="Forecasts CHI"/>
      <sheetName val="CHI"/>
      <sheetName val="CHI 5.6"/>
      <sheetName val="CHI 5.7"/>
      <sheetName val="CHI 5.8"/>
      <sheetName val="CHI 5.9"/>
      <sheetName val="CHI 5.10"/>
      <sheetName val="CHI 5.11"/>
      <sheetName val="CHI 5.12"/>
      <sheetName val="CHI 5.13"/>
      <sheetName val="CHI 5.14"/>
      <sheetName val="CHI 5.15"/>
      <sheetName val="CHI 5.6 OW"/>
      <sheetName val="CHI 5.7 OW"/>
      <sheetName val="CHI 5.8 OW"/>
      <sheetName val="CHI 5.9 OW"/>
      <sheetName val="Forecasts IND"/>
      <sheetName val="IND"/>
      <sheetName val="IND 5.17"/>
      <sheetName val="IND 5.18"/>
      <sheetName val="IND 5.19"/>
      <sheetName val="IND 5.20"/>
      <sheetName val="IND 5.21"/>
      <sheetName val="IND 5.22"/>
      <sheetName val="IND 5.23"/>
      <sheetName val="IND 5.24"/>
      <sheetName val="IND 5.25"/>
      <sheetName val="IND 5.26"/>
      <sheetName val="IND 5.17 OW"/>
      <sheetName val="IND 5.18 OW"/>
      <sheetName val="IND 5.19 OW"/>
      <sheetName val="IND 5.20 OW"/>
      <sheetName val="Forecasts JAP"/>
      <sheetName val="JAP"/>
      <sheetName val="JAP 5.28"/>
      <sheetName val="JAP 5.29"/>
      <sheetName val="JAP 5.30"/>
      <sheetName val="JAP 5.31"/>
      <sheetName val="JAP 5.32"/>
      <sheetName val="JAP 5.33"/>
      <sheetName val="JAP 5.34"/>
      <sheetName val="JAP 5.35"/>
      <sheetName val="JAP 5.36"/>
      <sheetName val="JAP 5.37"/>
      <sheetName val="JAP 5.28 OW"/>
      <sheetName val="JAP 5.29 OW"/>
      <sheetName val="JAP 5.30 OW"/>
      <sheetName val="JAP 5.31 OW"/>
      <sheetName val="Forecasts OCE"/>
      <sheetName val="OCE"/>
      <sheetName val="OCE 5.39"/>
      <sheetName val="OCE 5.40"/>
      <sheetName val="OCE 5.41"/>
      <sheetName val="OCE 5.42"/>
      <sheetName val="OCE 5.43"/>
      <sheetName val="OCE 5.44"/>
      <sheetName val="OCE 5.45"/>
      <sheetName val="OCE 5.46"/>
      <sheetName val="OCE 5.47"/>
      <sheetName val="OCE 5.48"/>
      <sheetName val="OCE 5.39 OW"/>
      <sheetName val="OCE 5.40 OW"/>
      <sheetName val="OCE 5.41 OW"/>
      <sheetName val="OCE 5.42 OW"/>
      <sheetName val="Forecasts SKOR"/>
      <sheetName val="SKOR"/>
      <sheetName val="SKOR 5.50"/>
      <sheetName val="SKOR 5.51"/>
      <sheetName val="SKOR 5.52"/>
      <sheetName val="SKOR 5.53"/>
      <sheetName val="SKOR 5.54"/>
      <sheetName val="SKOR 5.55"/>
      <sheetName val="SKOR 5.56"/>
      <sheetName val="SKOR 5.57"/>
      <sheetName val="SKOR 5.58"/>
      <sheetName val="SKOR 5.59"/>
      <sheetName val="SKOR 5.50 OW"/>
      <sheetName val="SKOR 5.51 OW"/>
      <sheetName val="SKOR 5.52 OW"/>
      <sheetName val="SKOR 5.53 OW"/>
      <sheetName val="Forecasts RAPAC"/>
      <sheetName val="ROA"/>
      <sheetName val="ROA 5.61"/>
      <sheetName val="ROA 5.62"/>
      <sheetName val="ROA 5.63"/>
      <sheetName val="ROA 5.64"/>
      <sheetName val="ROA 5.65"/>
      <sheetName val="ROA 5.66"/>
      <sheetName val="ROA 5.67"/>
      <sheetName val="ROA 5.68"/>
      <sheetName val="ROA 5.69"/>
      <sheetName val="ROA 5.70"/>
      <sheetName val="ROA 5.61 OW"/>
      <sheetName val="ROA 5.62 OW"/>
      <sheetName val="ROA 5.63 OW"/>
      <sheetName val="ROA 5.64 OW"/>
      <sheetName val="MKTS World 6.1"/>
      <sheetName val="MKTS World Rad 6.2"/>
      <sheetName val="MKTS World Card 6.3"/>
      <sheetName val="MKTS World VNA 6.4"/>
      <sheetName val="MKTS World IE 6.5"/>
      <sheetName val="MKTS World 6.1 OW"/>
      <sheetName val="MKTS NA Rad 6.6"/>
      <sheetName val="MKTS NA Card 6.7"/>
      <sheetName val="MKTS NA VNA 6.8"/>
      <sheetName val="MKTS NA 6.2 OW"/>
      <sheetName val="MKTS LATAM Rad 6.9"/>
      <sheetName val="MKTS LATAM Card 6.10"/>
      <sheetName val="MKTS LATAM VNA 6.11"/>
      <sheetName val="MKTS LATAM 6.3 OW"/>
      <sheetName val="MKTS WEU Rad 6.12"/>
      <sheetName val="MKTS WEU Card 6.13"/>
      <sheetName val="MKTS WEU VNA 6.14"/>
      <sheetName val="MKTS WEU 6.4 OW"/>
      <sheetName val="MKTS EEMEA Rad 6.15"/>
      <sheetName val="MKTS EEMEA Card 6.16"/>
      <sheetName val="MKTS EEMEA VNA 6.17"/>
      <sheetName val="MKTS EEMEA 6.5 OW"/>
      <sheetName val="MKTS APAC Rad 6.18"/>
      <sheetName val="MKTS APAC Card 6.19"/>
      <sheetName val="MKTS APAC VNA 6.20"/>
      <sheetName val="MKTS APAC 6.6 OW"/>
      <sheetName val="China MKTS"/>
      <sheetName val="McKesson"/>
      <sheetName val="New46"/>
      <sheetName val="New47"/>
      <sheetName val="New48"/>
    </sheetNames>
    <sheetDataSet>
      <sheetData sheetId="0">
        <row r="2">
          <cell r="A2" t="str">
            <v>Ref</v>
          </cell>
          <cell r="B2" t="str">
            <v>Section</v>
          </cell>
          <cell r="C2" t="str">
            <v>Number</v>
          </cell>
          <cell r="D2" t="str">
            <v>Title</v>
          </cell>
          <cell r="E2" t="str">
            <v>Country</v>
          </cell>
        </row>
        <row r="3">
          <cell r="A3">
            <v>1001</v>
          </cell>
          <cell r="B3">
            <v>2</v>
          </cell>
          <cell r="C3">
            <v>1</v>
          </cell>
          <cell r="D3" t="str">
            <v>Imaging IT and Archiving Management - Market Overview</v>
          </cell>
          <cell r="E3" t="str">
            <v>World</v>
          </cell>
        </row>
        <row r="4">
          <cell r="A4">
            <v>1002</v>
          </cell>
          <cell r="B4">
            <v>2</v>
          </cell>
          <cell r="C4">
            <v>2</v>
          </cell>
          <cell r="D4" t="str">
            <v>Imaging IT and Archiving Management - 2016 Market Data Updates part 1</v>
          </cell>
          <cell r="E4" t="str">
            <v>World</v>
          </cell>
        </row>
        <row r="5">
          <cell r="A5">
            <v>1003</v>
          </cell>
          <cell r="B5">
            <v>2</v>
          </cell>
          <cell r="C5">
            <v>3</v>
          </cell>
          <cell r="D5" t="str">
            <v>Imaging IT and Archiving Management - 2016 Market Data Updates part 2</v>
          </cell>
          <cell r="E5" t="str">
            <v>World</v>
          </cell>
        </row>
        <row r="6">
          <cell r="A6">
            <v>1004</v>
          </cell>
          <cell r="B6">
            <v>2</v>
          </cell>
          <cell r="C6">
            <v>4</v>
          </cell>
          <cell r="D6" t="str">
            <v>Imaging IT and Archiving Management - Market - by Product - World</v>
          </cell>
          <cell r="E6" t="str">
            <v>World</v>
          </cell>
        </row>
        <row r="7">
          <cell r="A7" t="str">
            <v>worldow1</v>
          </cell>
          <cell r="B7">
            <v>2</v>
          </cell>
          <cell r="C7">
            <v>4</v>
          </cell>
          <cell r="D7" t="str">
            <v>Operational &amp; Workflow Market - by Product - World</v>
          </cell>
          <cell r="E7" t="str">
            <v>World</v>
          </cell>
        </row>
        <row r="8">
          <cell r="A8" t="str">
            <v>worldow2</v>
          </cell>
          <cell r="B8">
            <v>2</v>
          </cell>
          <cell r="C8">
            <v>5</v>
          </cell>
          <cell r="D8" t="str">
            <v>Operational &amp; Workflow Market - by Business Model - World</v>
          </cell>
          <cell r="E8" t="str">
            <v>World</v>
          </cell>
        </row>
        <row r="9">
          <cell r="A9" t="str">
            <v>worldow3</v>
          </cell>
          <cell r="B9">
            <v>2</v>
          </cell>
          <cell r="C9">
            <v>6</v>
          </cell>
          <cell r="D9" t="str">
            <v>Operational &amp; Workflow Market - by Scale - World</v>
          </cell>
          <cell r="E9" t="str">
            <v>World</v>
          </cell>
        </row>
        <row r="10">
          <cell r="A10">
            <v>1005</v>
          </cell>
          <cell r="B10">
            <v>2</v>
          </cell>
          <cell r="C10">
            <v>5</v>
          </cell>
          <cell r="D10" t="str">
            <v>Enterprise Imaging Adoption - World Summary</v>
          </cell>
        </row>
        <row r="11">
          <cell r="A11">
            <v>1006</v>
          </cell>
          <cell r="B11">
            <v>2</v>
          </cell>
          <cell r="C11">
            <v>6</v>
          </cell>
          <cell r="D11" t="str">
            <v>Public Cloud Adoption</v>
          </cell>
        </row>
        <row r="12">
          <cell r="A12">
            <v>1007</v>
          </cell>
          <cell r="B12">
            <v>2</v>
          </cell>
          <cell r="C12">
            <v>9</v>
          </cell>
          <cell r="D12" t="str">
            <v>Standalone VNA CAGR's</v>
          </cell>
        </row>
        <row r="13">
          <cell r="A13">
            <v>1</v>
          </cell>
          <cell r="B13">
            <v>3</v>
          </cell>
          <cell r="C13">
            <v>1</v>
          </cell>
          <cell r="D13" t="str">
            <v>Imaging IT and Archiving Management - Market - by Product - North America</v>
          </cell>
          <cell r="E13" t="str">
            <v>North America</v>
          </cell>
        </row>
        <row r="14">
          <cell r="A14">
            <v>2</v>
          </cell>
          <cell r="B14">
            <v>3</v>
          </cell>
          <cell r="C14">
            <v>2</v>
          </cell>
          <cell r="D14" t="str">
            <v>Market Summary and Insights - North America</v>
          </cell>
          <cell r="E14" t="str">
            <v>North America</v>
          </cell>
        </row>
        <row r="15">
          <cell r="A15" t="str">
            <v>naow1</v>
          </cell>
          <cell r="B15">
            <v>3</v>
          </cell>
          <cell r="C15">
            <v>1</v>
          </cell>
          <cell r="D15" t="str">
            <v>Operational &amp; Workflow Market - by Product - North America</v>
          </cell>
          <cell r="E15" t="str">
            <v>North America</v>
          </cell>
        </row>
        <row r="16">
          <cell r="A16" t="str">
            <v>naow2</v>
          </cell>
          <cell r="B16">
            <v>3</v>
          </cell>
          <cell r="C16">
            <v>2</v>
          </cell>
          <cell r="D16" t="str">
            <v>Operational &amp; Workflow Market - by Business Model - North America</v>
          </cell>
          <cell r="E16" t="str">
            <v>North America</v>
          </cell>
        </row>
        <row r="17">
          <cell r="A17" t="str">
            <v>naow3</v>
          </cell>
          <cell r="B17">
            <v>3</v>
          </cell>
          <cell r="C17">
            <v>3</v>
          </cell>
          <cell r="D17" t="str">
            <v>Operational &amp; Workflow Market - by Scale - North America</v>
          </cell>
          <cell r="E17" t="str">
            <v>North America</v>
          </cell>
        </row>
        <row r="18">
          <cell r="A18">
            <v>5</v>
          </cell>
          <cell r="B18">
            <v>3</v>
          </cell>
          <cell r="C18">
            <v>5</v>
          </cell>
          <cell r="D18" t="str">
            <v>Imaging IT and Archiving Management - Dashboard - Canada</v>
          </cell>
          <cell r="E18" t="str">
            <v>Canada</v>
          </cell>
        </row>
        <row r="19">
          <cell r="A19">
            <v>6</v>
          </cell>
          <cell r="B19">
            <v>3</v>
          </cell>
          <cell r="C19">
            <v>6</v>
          </cell>
          <cell r="D19" t="str">
            <v>Imaging IT and Archiving Management - by Product - Canada</v>
          </cell>
          <cell r="E19" t="str">
            <v>Canada</v>
          </cell>
        </row>
        <row r="20">
          <cell r="A20">
            <v>7</v>
          </cell>
          <cell r="B20">
            <v>3</v>
          </cell>
          <cell r="C20">
            <v>7</v>
          </cell>
          <cell r="D20" t="str">
            <v>Radiology Market - by Business Model - Canada</v>
          </cell>
          <cell r="E20" t="str">
            <v>Canada</v>
          </cell>
        </row>
        <row r="21">
          <cell r="A21">
            <v>8</v>
          </cell>
          <cell r="B21">
            <v>3</v>
          </cell>
          <cell r="C21">
            <v>8</v>
          </cell>
          <cell r="D21" t="str">
            <v>Radiology Market - by Scale - Canada</v>
          </cell>
          <cell r="E21" t="str">
            <v>Canada</v>
          </cell>
        </row>
        <row r="22">
          <cell r="A22">
            <v>9</v>
          </cell>
          <cell r="B22">
            <v>3</v>
          </cell>
          <cell r="C22">
            <v>9</v>
          </cell>
          <cell r="D22" t="str">
            <v>Radiology Market - by Architecture - Canada</v>
          </cell>
          <cell r="E22" t="str">
            <v>Canada</v>
          </cell>
        </row>
        <row r="23">
          <cell r="A23">
            <v>10</v>
          </cell>
          <cell r="B23">
            <v>3</v>
          </cell>
          <cell r="C23">
            <v>10</v>
          </cell>
          <cell r="D23" t="str">
            <v>Cardiology Market - by Business Model - Canada</v>
          </cell>
          <cell r="E23" t="str">
            <v>Canada</v>
          </cell>
        </row>
        <row r="24">
          <cell r="A24">
            <v>11</v>
          </cell>
          <cell r="B24">
            <v>3</v>
          </cell>
          <cell r="C24">
            <v>11</v>
          </cell>
          <cell r="D24" t="str">
            <v>Cardiology Market - by Scale - Canada</v>
          </cell>
          <cell r="E24" t="str">
            <v>Canada</v>
          </cell>
        </row>
        <row r="25">
          <cell r="A25">
            <v>12</v>
          </cell>
          <cell r="B25">
            <v>3</v>
          </cell>
          <cell r="C25">
            <v>12</v>
          </cell>
          <cell r="D25" t="str">
            <v>Cardiology Market - by Architecture - Canada</v>
          </cell>
          <cell r="E25" t="str">
            <v>Canada</v>
          </cell>
        </row>
        <row r="26">
          <cell r="A26">
            <v>13</v>
          </cell>
          <cell r="B26">
            <v>3</v>
          </cell>
          <cell r="C26">
            <v>13</v>
          </cell>
          <cell r="D26" t="str">
            <v>Archiving &amp; Management IT - by Business Model - Canada</v>
          </cell>
          <cell r="E26" t="str">
            <v>Canada</v>
          </cell>
        </row>
        <row r="27">
          <cell r="A27">
            <v>14</v>
          </cell>
          <cell r="B27">
            <v>3</v>
          </cell>
          <cell r="C27">
            <v>14</v>
          </cell>
          <cell r="D27" t="str">
            <v>Archiving &amp; Management IT - by Scale - Canada</v>
          </cell>
          <cell r="E27" t="str">
            <v>Canada</v>
          </cell>
        </row>
        <row r="28">
          <cell r="A28">
            <v>15</v>
          </cell>
          <cell r="B28">
            <v>3</v>
          </cell>
          <cell r="C28">
            <v>15</v>
          </cell>
          <cell r="D28" t="str">
            <v>Archiving &amp; Management IT - by Architecture - Canada</v>
          </cell>
          <cell r="E28" t="str">
            <v>Canada</v>
          </cell>
        </row>
        <row r="29">
          <cell r="A29" t="str">
            <v>1ow</v>
          </cell>
          <cell r="B29">
            <v>3</v>
          </cell>
          <cell r="C29">
            <v>6</v>
          </cell>
          <cell r="D29" t="str">
            <v>Operational &amp; Workflow Market - by Product - Canada</v>
          </cell>
          <cell r="E29" t="str">
            <v>Canada</v>
          </cell>
        </row>
        <row r="30">
          <cell r="A30" t="str">
            <v>2ow</v>
          </cell>
          <cell r="B30">
            <v>3</v>
          </cell>
          <cell r="C30">
            <v>7</v>
          </cell>
          <cell r="D30" t="str">
            <v>Operational &amp; Workflow Market - by Business Model - Canada</v>
          </cell>
          <cell r="E30" t="str">
            <v>Canada</v>
          </cell>
        </row>
        <row r="31">
          <cell r="A31" t="str">
            <v>3ow</v>
          </cell>
          <cell r="B31">
            <v>3</v>
          </cell>
          <cell r="C31">
            <v>8</v>
          </cell>
          <cell r="D31" t="str">
            <v>Operational &amp; Workflow Market - by Scale - Canada</v>
          </cell>
          <cell r="E31" t="str">
            <v>Canada</v>
          </cell>
        </row>
        <row r="32">
          <cell r="A32" t="str">
            <v>4ow</v>
          </cell>
          <cell r="B32">
            <v>3</v>
          </cell>
          <cell r="C32">
            <v>9</v>
          </cell>
          <cell r="D32" t="str">
            <v>Operational &amp; Workflow Market - by Architecture - Canada</v>
          </cell>
          <cell r="E32" t="str">
            <v>Canada</v>
          </cell>
        </row>
        <row r="33">
          <cell r="A33">
            <v>16</v>
          </cell>
          <cell r="B33">
            <v>3</v>
          </cell>
          <cell r="C33">
            <v>16</v>
          </cell>
          <cell r="D33" t="str">
            <v>Imaging IT and Archiving Management - Dashboard - USA</v>
          </cell>
          <cell r="E33" t="str">
            <v>USA</v>
          </cell>
        </row>
        <row r="34">
          <cell r="A34">
            <v>17</v>
          </cell>
          <cell r="B34">
            <v>3</v>
          </cell>
          <cell r="C34">
            <v>17</v>
          </cell>
          <cell r="D34" t="str">
            <v>Imaging IT and Archiving Management - by Product - USA</v>
          </cell>
          <cell r="E34" t="str">
            <v>USA</v>
          </cell>
        </row>
        <row r="35">
          <cell r="A35">
            <v>18</v>
          </cell>
          <cell r="B35">
            <v>3</v>
          </cell>
          <cell r="C35">
            <v>18</v>
          </cell>
          <cell r="D35" t="str">
            <v>Radiology Market - by Business Model - USA</v>
          </cell>
          <cell r="E35" t="str">
            <v>USA</v>
          </cell>
        </row>
        <row r="36">
          <cell r="A36">
            <v>19</v>
          </cell>
          <cell r="B36">
            <v>3</v>
          </cell>
          <cell r="C36">
            <v>19</v>
          </cell>
          <cell r="D36" t="str">
            <v>Radiology Market - by Scale - USA</v>
          </cell>
          <cell r="E36" t="str">
            <v>USA</v>
          </cell>
        </row>
        <row r="37">
          <cell r="A37">
            <v>20</v>
          </cell>
          <cell r="B37">
            <v>3</v>
          </cell>
          <cell r="C37">
            <v>20</v>
          </cell>
          <cell r="D37" t="str">
            <v>Radiology Market - by Architecture - USA</v>
          </cell>
          <cell r="E37" t="str">
            <v>USA</v>
          </cell>
        </row>
        <row r="38">
          <cell r="A38">
            <v>21</v>
          </cell>
          <cell r="B38">
            <v>3</v>
          </cell>
          <cell r="C38">
            <v>21</v>
          </cell>
          <cell r="D38" t="str">
            <v>Cardiology Market - by Business Model - USA</v>
          </cell>
          <cell r="E38" t="str">
            <v>USA</v>
          </cell>
        </row>
        <row r="39">
          <cell r="A39">
            <v>22</v>
          </cell>
          <cell r="B39">
            <v>3</v>
          </cell>
          <cell r="C39">
            <v>22</v>
          </cell>
          <cell r="D39" t="str">
            <v>Cardiology Market - by Scale - USA</v>
          </cell>
          <cell r="E39" t="str">
            <v>USA</v>
          </cell>
        </row>
        <row r="40">
          <cell r="A40">
            <v>23</v>
          </cell>
          <cell r="B40">
            <v>3</v>
          </cell>
          <cell r="C40">
            <v>23</v>
          </cell>
          <cell r="D40" t="str">
            <v>Cardiology Market - by Architecture - USA</v>
          </cell>
          <cell r="E40" t="str">
            <v>USA</v>
          </cell>
        </row>
        <row r="41">
          <cell r="A41">
            <v>24</v>
          </cell>
          <cell r="B41">
            <v>3</v>
          </cell>
          <cell r="C41">
            <v>24</v>
          </cell>
          <cell r="D41" t="str">
            <v>Archiving &amp; Management IT - by Business Model - USA</v>
          </cell>
          <cell r="E41" t="str">
            <v>USA</v>
          </cell>
        </row>
        <row r="42">
          <cell r="A42">
            <v>25</v>
          </cell>
          <cell r="B42">
            <v>3</v>
          </cell>
          <cell r="C42">
            <v>25</v>
          </cell>
          <cell r="D42" t="str">
            <v>Archiving &amp; Management IT - by Scale - USA</v>
          </cell>
          <cell r="E42" t="str">
            <v>USA</v>
          </cell>
        </row>
        <row r="43">
          <cell r="A43">
            <v>26</v>
          </cell>
          <cell r="B43">
            <v>3</v>
          </cell>
          <cell r="C43">
            <v>26</v>
          </cell>
          <cell r="D43" t="str">
            <v>Archiving &amp; Management IT - by Architecture - USA</v>
          </cell>
          <cell r="E43" t="str">
            <v>USA</v>
          </cell>
        </row>
        <row r="44">
          <cell r="A44" t="str">
            <v>5ow</v>
          </cell>
          <cell r="B44">
            <v>3</v>
          </cell>
          <cell r="C44">
            <v>17</v>
          </cell>
          <cell r="D44" t="str">
            <v>Operational &amp; Workflow Market - by Product - USA</v>
          </cell>
          <cell r="E44" t="str">
            <v>USA</v>
          </cell>
        </row>
        <row r="45">
          <cell r="A45" t="str">
            <v>6ow</v>
          </cell>
          <cell r="B45">
            <v>3</v>
          </cell>
          <cell r="C45">
            <v>18</v>
          </cell>
          <cell r="D45" t="str">
            <v>Operational &amp; Workflow Market - by Business Model - USA</v>
          </cell>
          <cell r="E45" t="str">
            <v>USA</v>
          </cell>
        </row>
        <row r="46">
          <cell r="A46" t="str">
            <v>7ow</v>
          </cell>
          <cell r="B46">
            <v>3</v>
          </cell>
          <cell r="C46">
            <v>19</v>
          </cell>
          <cell r="D46" t="str">
            <v>Operational &amp; Workflow Market - by Scale - USA</v>
          </cell>
          <cell r="E46" t="str">
            <v>USA</v>
          </cell>
        </row>
        <row r="47">
          <cell r="A47" t="str">
            <v>8ow</v>
          </cell>
          <cell r="B47">
            <v>3</v>
          </cell>
          <cell r="C47">
            <v>20</v>
          </cell>
          <cell r="D47" t="str">
            <v>Operational &amp; Workflow Market - by Architecture - USA</v>
          </cell>
          <cell r="E47" t="str">
            <v>USA</v>
          </cell>
        </row>
        <row r="48">
          <cell r="A48">
            <v>27</v>
          </cell>
          <cell r="B48">
            <v>3</v>
          </cell>
          <cell r="C48">
            <v>27</v>
          </cell>
          <cell r="D48" t="str">
            <v>Imaging IT and Archiving Management - by Product - Latin America</v>
          </cell>
          <cell r="E48" t="str">
            <v>Latin America</v>
          </cell>
        </row>
        <row r="49">
          <cell r="A49">
            <v>28</v>
          </cell>
          <cell r="B49">
            <v>3</v>
          </cell>
          <cell r="C49">
            <v>28</v>
          </cell>
          <cell r="D49" t="str">
            <v>Market Summary and Insights - Latin America</v>
          </cell>
          <cell r="E49" t="str">
            <v>Latin America</v>
          </cell>
        </row>
        <row r="50">
          <cell r="A50" t="str">
            <v>latow1</v>
          </cell>
          <cell r="B50">
            <v>3</v>
          </cell>
          <cell r="C50">
            <v>27</v>
          </cell>
          <cell r="D50" t="str">
            <v>Operational &amp; Workflow Market - by Product - Latin America</v>
          </cell>
          <cell r="E50" t="str">
            <v>Latin America</v>
          </cell>
        </row>
        <row r="51">
          <cell r="A51" t="str">
            <v>latow2</v>
          </cell>
          <cell r="B51">
            <v>3</v>
          </cell>
          <cell r="C51">
            <v>28</v>
          </cell>
          <cell r="D51" t="str">
            <v>Operational &amp; Workflow Market - by Business Model - Latin America</v>
          </cell>
          <cell r="E51" t="str">
            <v>Latin America</v>
          </cell>
        </row>
        <row r="52">
          <cell r="A52" t="str">
            <v>latow3</v>
          </cell>
          <cell r="B52">
            <v>3</v>
          </cell>
          <cell r="C52">
            <v>29</v>
          </cell>
          <cell r="D52" t="str">
            <v>Operational &amp; Workflow Market - by Scale - Latin America</v>
          </cell>
          <cell r="E52" t="str">
            <v>Latin America</v>
          </cell>
        </row>
        <row r="53">
          <cell r="A53">
            <v>31</v>
          </cell>
          <cell r="B53">
            <v>3</v>
          </cell>
          <cell r="C53">
            <v>31</v>
          </cell>
          <cell r="D53" t="str">
            <v>Imaging IT and Archiving Management - Dashboard - Brazil</v>
          </cell>
          <cell r="E53" t="str">
            <v>Brazil</v>
          </cell>
        </row>
        <row r="54">
          <cell r="A54">
            <v>32</v>
          </cell>
          <cell r="B54">
            <v>3</v>
          </cell>
          <cell r="C54">
            <v>32</v>
          </cell>
          <cell r="D54" t="str">
            <v>Imaging IT and Archiving Management - by Product - Brazil</v>
          </cell>
          <cell r="E54" t="str">
            <v>Brazil</v>
          </cell>
        </row>
        <row r="55">
          <cell r="A55">
            <v>33</v>
          </cell>
          <cell r="B55">
            <v>3</v>
          </cell>
          <cell r="C55">
            <v>33</v>
          </cell>
          <cell r="D55" t="str">
            <v>Radiology Market - by Business Model - Brazil</v>
          </cell>
          <cell r="E55" t="str">
            <v>Brazil</v>
          </cell>
        </row>
        <row r="56">
          <cell r="A56">
            <v>34</v>
          </cell>
          <cell r="B56">
            <v>3</v>
          </cell>
          <cell r="C56">
            <v>34</v>
          </cell>
          <cell r="D56" t="str">
            <v>Radiology Market - by Scale - Brazil</v>
          </cell>
          <cell r="E56" t="str">
            <v>Brazil</v>
          </cell>
        </row>
        <row r="57">
          <cell r="A57">
            <v>35</v>
          </cell>
          <cell r="B57">
            <v>3</v>
          </cell>
          <cell r="C57">
            <v>35</v>
          </cell>
          <cell r="D57" t="str">
            <v>Radiology Market - by Architecture - Brazil</v>
          </cell>
          <cell r="E57" t="str">
            <v>Brazil</v>
          </cell>
        </row>
        <row r="58">
          <cell r="A58">
            <v>36</v>
          </cell>
          <cell r="B58">
            <v>3</v>
          </cell>
          <cell r="C58">
            <v>36</v>
          </cell>
          <cell r="D58" t="str">
            <v>Cardiology Market - by Business Model - Brazil</v>
          </cell>
          <cell r="E58" t="str">
            <v>Brazil</v>
          </cell>
        </row>
        <row r="59">
          <cell r="A59">
            <v>37</v>
          </cell>
          <cell r="B59">
            <v>3</v>
          </cell>
          <cell r="C59">
            <v>37</v>
          </cell>
          <cell r="D59" t="str">
            <v>Cardiology Market - by Scale - Brazil</v>
          </cell>
          <cell r="E59" t="str">
            <v>Brazil</v>
          </cell>
        </row>
        <row r="60">
          <cell r="A60">
            <v>38</v>
          </cell>
          <cell r="B60">
            <v>3</v>
          </cell>
          <cell r="C60">
            <v>38</v>
          </cell>
          <cell r="D60" t="str">
            <v>Cardiology Market - by Architecture - Brazil</v>
          </cell>
          <cell r="E60" t="str">
            <v>Brazil</v>
          </cell>
        </row>
        <row r="61">
          <cell r="A61">
            <v>39</v>
          </cell>
          <cell r="B61">
            <v>3</v>
          </cell>
          <cell r="C61">
            <v>39</v>
          </cell>
          <cell r="D61" t="str">
            <v>Archiving &amp; Management IT - by Business Model - Brazil</v>
          </cell>
          <cell r="E61" t="str">
            <v>Brazil</v>
          </cell>
        </row>
        <row r="62">
          <cell r="A62">
            <v>40</v>
          </cell>
          <cell r="B62">
            <v>3</v>
          </cell>
          <cell r="C62">
            <v>40</v>
          </cell>
          <cell r="D62" t="str">
            <v>Archiving &amp; Management IT - by Scale - Brazil</v>
          </cell>
          <cell r="E62" t="str">
            <v>Brazil</v>
          </cell>
        </row>
        <row r="63">
          <cell r="A63">
            <v>41</v>
          </cell>
          <cell r="B63">
            <v>3</v>
          </cell>
          <cell r="C63">
            <v>41</v>
          </cell>
          <cell r="D63" t="str">
            <v>Archiving &amp; Management IT - by Architecture - Brazil</v>
          </cell>
          <cell r="E63" t="str">
            <v>Brazil</v>
          </cell>
        </row>
        <row r="64">
          <cell r="A64" t="str">
            <v>9ow</v>
          </cell>
          <cell r="B64">
            <v>3</v>
          </cell>
          <cell r="C64">
            <v>32</v>
          </cell>
          <cell r="D64" t="str">
            <v>Operational &amp; Workflow Market - by Product - Brazil</v>
          </cell>
          <cell r="E64" t="str">
            <v>Brazil</v>
          </cell>
        </row>
        <row r="65">
          <cell r="A65" t="str">
            <v>10ow</v>
          </cell>
          <cell r="B65">
            <v>3</v>
          </cell>
          <cell r="C65">
            <v>33</v>
          </cell>
          <cell r="D65" t="str">
            <v>Operational &amp; Workflow Market - by Business Model - Brazil</v>
          </cell>
          <cell r="E65" t="str">
            <v>Brazil</v>
          </cell>
        </row>
        <row r="66">
          <cell r="A66" t="str">
            <v>11ow</v>
          </cell>
          <cell r="B66">
            <v>3</v>
          </cell>
          <cell r="C66">
            <v>34</v>
          </cell>
          <cell r="D66" t="str">
            <v>Operational &amp; Workflow Market - by Scale - Brazil</v>
          </cell>
          <cell r="E66" t="str">
            <v>Brazil</v>
          </cell>
        </row>
        <row r="67">
          <cell r="A67" t="str">
            <v>12ow</v>
          </cell>
          <cell r="B67">
            <v>3</v>
          </cell>
          <cell r="C67">
            <v>35</v>
          </cell>
          <cell r="D67" t="str">
            <v>Operational &amp; Workflow Market - by Architecture - Brazil</v>
          </cell>
          <cell r="E67" t="str">
            <v>Brazil</v>
          </cell>
        </row>
        <row r="68">
          <cell r="A68">
            <v>42</v>
          </cell>
          <cell r="B68">
            <v>3</v>
          </cell>
          <cell r="C68">
            <v>42</v>
          </cell>
          <cell r="D68" t="str">
            <v>Imaging IT and Archiving Management - Dashboard - Mexico</v>
          </cell>
          <cell r="E68" t="str">
            <v>Mexico</v>
          </cell>
        </row>
        <row r="69">
          <cell r="A69">
            <v>43</v>
          </cell>
          <cell r="B69">
            <v>3</v>
          </cell>
          <cell r="C69">
            <v>43</v>
          </cell>
          <cell r="D69" t="str">
            <v>Imaging IT and Archiving Management - by Product - Mexico</v>
          </cell>
          <cell r="E69" t="str">
            <v>Mexico</v>
          </cell>
        </row>
        <row r="70">
          <cell r="A70">
            <v>44</v>
          </cell>
          <cell r="B70">
            <v>3</v>
          </cell>
          <cell r="C70">
            <v>44</v>
          </cell>
          <cell r="D70" t="str">
            <v>Radiology Market - by Business Model - Mexico</v>
          </cell>
          <cell r="E70" t="str">
            <v>Mexico</v>
          </cell>
        </row>
        <row r="71">
          <cell r="A71">
            <v>45</v>
          </cell>
          <cell r="B71">
            <v>3</v>
          </cell>
          <cell r="C71">
            <v>45</v>
          </cell>
          <cell r="D71" t="str">
            <v>Radiology Market - by Scale - Mexico</v>
          </cell>
          <cell r="E71" t="str">
            <v>Mexico</v>
          </cell>
        </row>
        <row r="72">
          <cell r="A72">
            <v>46</v>
          </cell>
          <cell r="B72">
            <v>3</v>
          </cell>
          <cell r="C72">
            <v>46</v>
          </cell>
          <cell r="D72" t="str">
            <v>Radiology Market - by Architecture - Mexico</v>
          </cell>
          <cell r="E72" t="str">
            <v>Mexico</v>
          </cell>
        </row>
        <row r="73">
          <cell r="A73">
            <v>47</v>
          </cell>
          <cell r="B73">
            <v>3</v>
          </cell>
          <cell r="C73">
            <v>47</v>
          </cell>
          <cell r="D73" t="str">
            <v>Cardiology Market - by Business Model - Mexico</v>
          </cell>
          <cell r="E73" t="str">
            <v>Mexico</v>
          </cell>
        </row>
        <row r="74">
          <cell r="A74">
            <v>48</v>
          </cell>
          <cell r="B74">
            <v>3</v>
          </cell>
          <cell r="C74">
            <v>48</v>
          </cell>
          <cell r="D74" t="str">
            <v>Cardiology Market - by Scale - Mexico</v>
          </cell>
          <cell r="E74" t="str">
            <v>Mexico</v>
          </cell>
        </row>
        <row r="75">
          <cell r="A75">
            <v>49</v>
          </cell>
          <cell r="B75">
            <v>3</v>
          </cell>
          <cell r="C75">
            <v>49</v>
          </cell>
          <cell r="D75" t="str">
            <v>Cardiology Market - by Architecture - Mexico</v>
          </cell>
          <cell r="E75" t="str">
            <v>Mexico</v>
          </cell>
        </row>
        <row r="76">
          <cell r="A76">
            <v>50</v>
          </cell>
          <cell r="B76">
            <v>3</v>
          </cell>
          <cell r="C76">
            <v>50</v>
          </cell>
          <cell r="D76" t="str">
            <v>Archiving &amp; Management IT - by Business Model - Mexico</v>
          </cell>
          <cell r="E76" t="str">
            <v>Mexico</v>
          </cell>
        </row>
        <row r="77">
          <cell r="A77">
            <v>51</v>
          </cell>
          <cell r="B77">
            <v>3</v>
          </cell>
          <cell r="C77">
            <v>51</v>
          </cell>
          <cell r="D77" t="str">
            <v>Archiving &amp; Management IT - by Scale - Mexico</v>
          </cell>
          <cell r="E77" t="str">
            <v>Mexico</v>
          </cell>
        </row>
        <row r="78">
          <cell r="A78">
            <v>52</v>
          </cell>
          <cell r="B78">
            <v>3</v>
          </cell>
          <cell r="C78">
            <v>52</v>
          </cell>
          <cell r="D78" t="str">
            <v>Archiving &amp; Management IT - by Architecture - Mexico</v>
          </cell>
          <cell r="E78" t="str">
            <v>Mexico</v>
          </cell>
        </row>
        <row r="79">
          <cell r="A79" t="str">
            <v>13ow</v>
          </cell>
          <cell r="B79">
            <v>3</v>
          </cell>
          <cell r="C79">
            <v>43</v>
          </cell>
          <cell r="D79" t="str">
            <v>Operational &amp; Workflow Market - by Product - Mexico</v>
          </cell>
          <cell r="E79" t="str">
            <v>Mexico</v>
          </cell>
        </row>
        <row r="80">
          <cell r="A80" t="str">
            <v>14ow</v>
          </cell>
          <cell r="B80">
            <v>3</v>
          </cell>
          <cell r="C80">
            <v>44</v>
          </cell>
          <cell r="D80" t="str">
            <v>Operational &amp; Workflow Market - by Business Model - Mexico</v>
          </cell>
          <cell r="E80" t="str">
            <v>Mexico</v>
          </cell>
        </row>
        <row r="81">
          <cell r="A81" t="str">
            <v>15ow</v>
          </cell>
          <cell r="B81">
            <v>3</v>
          </cell>
          <cell r="C81">
            <v>45</v>
          </cell>
          <cell r="D81" t="str">
            <v>Operational &amp; Workflow Market - by Scale - Mexico</v>
          </cell>
          <cell r="E81" t="str">
            <v>Mexico</v>
          </cell>
        </row>
        <row r="82">
          <cell r="A82" t="str">
            <v>16ow</v>
          </cell>
          <cell r="B82">
            <v>3</v>
          </cell>
          <cell r="C82">
            <v>46</v>
          </cell>
          <cell r="D82" t="str">
            <v>Operational &amp; Workflow Market - by Architecture - Mexico</v>
          </cell>
          <cell r="E82" t="str">
            <v>Mexico</v>
          </cell>
        </row>
        <row r="83">
          <cell r="A83">
            <v>53</v>
          </cell>
          <cell r="B83">
            <v>3</v>
          </cell>
          <cell r="C83">
            <v>53</v>
          </cell>
          <cell r="D83" t="str">
            <v>Imaging IT and Archiving Management - Dashboard - Rest of Latin America</v>
          </cell>
          <cell r="E83" t="str">
            <v>Rest of Latin America</v>
          </cell>
        </row>
        <row r="84">
          <cell r="A84">
            <v>54</v>
          </cell>
          <cell r="B84">
            <v>3</v>
          </cell>
          <cell r="C84">
            <v>54</v>
          </cell>
          <cell r="D84" t="str">
            <v>Imaging IT and Archiving Management - by Product - Rest of Latin America</v>
          </cell>
          <cell r="E84" t="str">
            <v>Rest of Latin America</v>
          </cell>
        </row>
        <row r="85">
          <cell r="A85">
            <v>55</v>
          </cell>
          <cell r="B85">
            <v>3</v>
          </cell>
          <cell r="C85">
            <v>55</v>
          </cell>
          <cell r="D85" t="str">
            <v>Radiology Market - by Business Model - Rest of Latin America</v>
          </cell>
          <cell r="E85" t="str">
            <v>Rest of Latin America</v>
          </cell>
        </row>
        <row r="86">
          <cell r="A86">
            <v>56</v>
          </cell>
          <cell r="B86">
            <v>3</v>
          </cell>
          <cell r="C86">
            <v>56</v>
          </cell>
          <cell r="D86" t="str">
            <v>Radiology Market - by Scale - Rest of Latin America</v>
          </cell>
          <cell r="E86" t="str">
            <v>Rest of Latin America</v>
          </cell>
        </row>
        <row r="87">
          <cell r="A87">
            <v>57</v>
          </cell>
          <cell r="B87">
            <v>3</v>
          </cell>
          <cell r="C87">
            <v>57</v>
          </cell>
          <cell r="D87" t="str">
            <v>Radiology Market - by Architecture - Rest of Latin America</v>
          </cell>
          <cell r="E87" t="str">
            <v>Rest of Latin America</v>
          </cell>
        </row>
        <row r="88">
          <cell r="A88">
            <v>58</v>
          </cell>
          <cell r="B88">
            <v>3</v>
          </cell>
          <cell r="C88">
            <v>58</v>
          </cell>
          <cell r="D88" t="str">
            <v>Cardiology Market - by Business Model - Rest of Latin America</v>
          </cell>
          <cell r="E88" t="str">
            <v>Rest of Latin America</v>
          </cell>
        </row>
        <row r="89">
          <cell r="A89">
            <v>59</v>
          </cell>
          <cell r="B89">
            <v>3</v>
          </cell>
          <cell r="C89">
            <v>59</v>
          </cell>
          <cell r="D89" t="str">
            <v>Cardiology Market - by Scale - Rest of Latin America</v>
          </cell>
          <cell r="E89" t="str">
            <v>Rest of Latin America</v>
          </cell>
        </row>
        <row r="90">
          <cell r="A90">
            <v>60</v>
          </cell>
          <cell r="B90">
            <v>3</v>
          </cell>
          <cell r="C90">
            <v>60</v>
          </cell>
          <cell r="D90" t="str">
            <v>Cardiology Market - by Architecture - Rest of Latin America</v>
          </cell>
          <cell r="E90" t="str">
            <v>Rest of Latin America</v>
          </cell>
        </row>
        <row r="91">
          <cell r="A91">
            <v>61</v>
          </cell>
          <cell r="B91">
            <v>3</v>
          </cell>
          <cell r="C91">
            <v>61</v>
          </cell>
          <cell r="D91" t="str">
            <v>Archiving &amp; Management IT - by Business Model - Rest of Latin America</v>
          </cell>
          <cell r="E91" t="str">
            <v>Rest of Latin America</v>
          </cell>
        </row>
        <row r="92">
          <cell r="A92">
            <v>62</v>
          </cell>
          <cell r="B92">
            <v>3</v>
          </cell>
          <cell r="C92">
            <v>62</v>
          </cell>
          <cell r="D92" t="str">
            <v>Archiving &amp; Management IT - by Scale - Rest of Latin America</v>
          </cell>
          <cell r="E92" t="str">
            <v>Rest of Latin America</v>
          </cell>
        </row>
        <row r="93">
          <cell r="A93">
            <v>63</v>
          </cell>
          <cell r="B93">
            <v>3</v>
          </cell>
          <cell r="C93">
            <v>63</v>
          </cell>
          <cell r="D93" t="str">
            <v>Archiving &amp; Management IT - by Architecture - Rest of Latin America</v>
          </cell>
          <cell r="E93" t="str">
            <v>Rest of Latin America</v>
          </cell>
        </row>
        <row r="94">
          <cell r="A94" t="str">
            <v>17ow</v>
          </cell>
          <cell r="B94">
            <v>3</v>
          </cell>
          <cell r="C94">
            <v>54</v>
          </cell>
          <cell r="D94" t="str">
            <v>Operational &amp; Workflow Market - by Product - Rest of Latin America</v>
          </cell>
          <cell r="E94" t="str">
            <v>Rest of Latin America</v>
          </cell>
        </row>
        <row r="95">
          <cell r="A95" t="str">
            <v>18ow</v>
          </cell>
          <cell r="B95">
            <v>3</v>
          </cell>
          <cell r="C95">
            <v>55</v>
          </cell>
          <cell r="D95" t="str">
            <v>Operational &amp; Workflow Market - by Business Model - Rest of Latin America</v>
          </cell>
          <cell r="E95" t="str">
            <v>Rest of Latin America</v>
          </cell>
        </row>
        <row r="96">
          <cell r="A96" t="str">
            <v>19ow</v>
          </cell>
          <cell r="B96">
            <v>3</v>
          </cell>
          <cell r="C96">
            <v>56</v>
          </cell>
          <cell r="D96" t="str">
            <v>Operational &amp; Workflow Market - by Scale - Rest of Latin America</v>
          </cell>
          <cell r="E96" t="str">
            <v>Rest of Latin America</v>
          </cell>
        </row>
        <row r="97">
          <cell r="A97" t="str">
            <v>20ow</v>
          </cell>
          <cell r="B97">
            <v>3</v>
          </cell>
          <cell r="C97">
            <v>57</v>
          </cell>
          <cell r="D97" t="str">
            <v>Operational &amp; Workflow Market - by Architecture - Rest of Latin America</v>
          </cell>
          <cell r="E97" t="str">
            <v>Rest of Latin America</v>
          </cell>
        </row>
        <row r="98">
          <cell r="A98">
            <v>64</v>
          </cell>
          <cell r="B98">
            <v>4</v>
          </cell>
          <cell r="C98">
            <v>1</v>
          </cell>
          <cell r="D98" t="str">
            <v>Imaging IT and Archiving Management - by Product - Western Europe</v>
          </cell>
          <cell r="E98" t="str">
            <v>Western Europe</v>
          </cell>
        </row>
        <row r="99">
          <cell r="A99">
            <v>65</v>
          </cell>
          <cell r="B99">
            <v>4</v>
          </cell>
          <cell r="C99">
            <v>2</v>
          </cell>
          <cell r="D99" t="str">
            <v>Market Summary and Insights - Western Europe</v>
          </cell>
          <cell r="E99" t="str">
            <v>Western Europe</v>
          </cell>
        </row>
        <row r="100">
          <cell r="A100" t="str">
            <v>weuow1</v>
          </cell>
          <cell r="B100">
            <v>4</v>
          </cell>
          <cell r="C100">
            <v>1</v>
          </cell>
          <cell r="D100" t="str">
            <v>Operational &amp; Workflow Market - by Product - Western Europe</v>
          </cell>
          <cell r="E100" t="str">
            <v>Western Europe</v>
          </cell>
        </row>
        <row r="101">
          <cell r="A101" t="str">
            <v>weuow2</v>
          </cell>
          <cell r="B101">
            <v>4</v>
          </cell>
          <cell r="C101">
            <v>2</v>
          </cell>
          <cell r="D101" t="str">
            <v>Operational &amp; Workflow Market - by Business Model - Western Europe</v>
          </cell>
          <cell r="E101" t="str">
            <v>Western Europe</v>
          </cell>
        </row>
        <row r="102">
          <cell r="A102" t="str">
            <v>weuow3</v>
          </cell>
          <cell r="B102">
            <v>4</v>
          </cell>
          <cell r="C102">
            <v>3</v>
          </cell>
          <cell r="D102" t="str">
            <v>Operational &amp; Workflow Market - by Scale - Western Europe</v>
          </cell>
          <cell r="E102" t="str">
            <v>Western Europe</v>
          </cell>
        </row>
        <row r="103">
          <cell r="A103">
            <v>68</v>
          </cell>
          <cell r="B103">
            <v>4</v>
          </cell>
          <cell r="C103">
            <v>5</v>
          </cell>
          <cell r="D103" t="str">
            <v>Imaging IT and Archiving Management - Dashboard - Benelux</v>
          </cell>
          <cell r="E103" t="str">
            <v>Benelux</v>
          </cell>
        </row>
        <row r="104">
          <cell r="A104">
            <v>69</v>
          </cell>
          <cell r="B104">
            <v>4</v>
          </cell>
          <cell r="C104">
            <v>6</v>
          </cell>
          <cell r="D104" t="str">
            <v>Imaging IT and Archiving Management - by Product - Benelux</v>
          </cell>
          <cell r="E104" t="str">
            <v>Benelux</v>
          </cell>
        </row>
        <row r="105">
          <cell r="A105">
            <v>70</v>
          </cell>
          <cell r="B105">
            <v>4</v>
          </cell>
          <cell r="C105">
            <v>7</v>
          </cell>
          <cell r="D105" t="str">
            <v>Radiology Market - by Business Model - Benelux</v>
          </cell>
          <cell r="E105" t="str">
            <v>Benelux</v>
          </cell>
        </row>
        <row r="106">
          <cell r="A106">
            <v>71</v>
          </cell>
          <cell r="B106">
            <v>4</v>
          </cell>
          <cell r="C106">
            <v>8</v>
          </cell>
          <cell r="D106" t="str">
            <v>Radiology Market - by Scale - Benelux</v>
          </cell>
          <cell r="E106" t="str">
            <v>Benelux</v>
          </cell>
        </row>
        <row r="107">
          <cell r="A107">
            <v>72</v>
          </cell>
          <cell r="B107">
            <v>4</v>
          </cell>
          <cell r="C107">
            <v>9</v>
          </cell>
          <cell r="D107" t="str">
            <v>Radiology Market - by Architecture - Benelux</v>
          </cell>
          <cell r="E107" t="str">
            <v>Benelux</v>
          </cell>
        </row>
        <row r="108">
          <cell r="A108">
            <v>73</v>
          </cell>
          <cell r="B108">
            <v>4</v>
          </cell>
          <cell r="C108">
            <v>10</v>
          </cell>
          <cell r="D108" t="str">
            <v>Cardiology Market - by Business Model - Benelux</v>
          </cell>
          <cell r="E108" t="str">
            <v>Benelux</v>
          </cell>
        </row>
        <row r="109">
          <cell r="A109">
            <v>74</v>
          </cell>
          <cell r="B109">
            <v>4</v>
          </cell>
          <cell r="C109">
            <v>11</v>
          </cell>
          <cell r="D109" t="str">
            <v>Cardiology Market - by Scale - Benelux</v>
          </cell>
          <cell r="E109" t="str">
            <v>Benelux</v>
          </cell>
        </row>
        <row r="110">
          <cell r="A110">
            <v>75</v>
          </cell>
          <cell r="B110">
            <v>4</v>
          </cell>
          <cell r="C110">
            <v>12</v>
          </cell>
          <cell r="D110" t="str">
            <v>Cardiology Market - by Architecture - Benelux</v>
          </cell>
          <cell r="E110" t="str">
            <v>Benelux</v>
          </cell>
        </row>
        <row r="111">
          <cell r="A111">
            <v>76</v>
          </cell>
          <cell r="B111">
            <v>4</v>
          </cell>
          <cell r="C111">
            <v>13</v>
          </cell>
          <cell r="D111" t="str">
            <v>Archiving &amp; Management IT - by Business Model - Benelux</v>
          </cell>
          <cell r="E111" t="str">
            <v>Benelux</v>
          </cell>
        </row>
        <row r="112">
          <cell r="A112">
            <v>77</v>
          </cell>
          <cell r="B112">
            <v>4</v>
          </cell>
          <cell r="C112">
            <v>14</v>
          </cell>
          <cell r="D112" t="str">
            <v>Archiving &amp; Management IT - by Scale - Benelux</v>
          </cell>
          <cell r="E112" t="str">
            <v>Benelux</v>
          </cell>
        </row>
        <row r="113">
          <cell r="A113">
            <v>78</v>
          </cell>
          <cell r="B113">
            <v>4</v>
          </cell>
          <cell r="C113">
            <v>15</v>
          </cell>
          <cell r="D113" t="str">
            <v>Archiving &amp; Management IT - by Architecture - Benelux</v>
          </cell>
          <cell r="E113" t="str">
            <v>Benelux</v>
          </cell>
        </row>
        <row r="114">
          <cell r="A114" t="str">
            <v>21ow</v>
          </cell>
          <cell r="B114">
            <v>4</v>
          </cell>
          <cell r="C114">
            <v>6</v>
          </cell>
          <cell r="D114" t="str">
            <v>Operational &amp; Workflow Market - by Product - Benelux</v>
          </cell>
          <cell r="E114" t="str">
            <v>Benelux</v>
          </cell>
        </row>
        <row r="115">
          <cell r="A115" t="str">
            <v>22ow</v>
          </cell>
          <cell r="B115">
            <v>4</v>
          </cell>
          <cell r="C115">
            <v>7</v>
          </cell>
          <cell r="D115" t="str">
            <v>Operational &amp; Workflow Market - by Business Model - Benelux</v>
          </cell>
          <cell r="E115" t="str">
            <v>Benelux</v>
          </cell>
        </row>
        <row r="116">
          <cell r="A116" t="str">
            <v>23ow</v>
          </cell>
          <cell r="B116">
            <v>4</v>
          </cell>
          <cell r="C116">
            <v>8</v>
          </cell>
          <cell r="D116" t="str">
            <v>Operational &amp; Workflow Market - by Scale - Benelux</v>
          </cell>
          <cell r="E116" t="str">
            <v>Benelux</v>
          </cell>
        </row>
        <row r="117">
          <cell r="A117" t="str">
            <v>24ow</v>
          </cell>
          <cell r="B117">
            <v>4</v>
          </cell>
          <cell r="C117">
            <v>9</v>
          </cell>
          <cell r="D117" t="str">
            <v>Operational &amp; Workflow Market - by Architecture - Benelux</v>
          </cell>
          <cell r="E117" t="str">
            <v>Benelux</v>
          </cell>
        </row>
        <row r="118">
          <cell r="A118">
            <v>79</v>
          </cell>
          <cell r="B118">
            <v>4</v>
          </cell>
          <cell r="C118">
            <v>16</v>
          </cell>
          <cell r="D118" t="str">
            <v>Imaging IT and Archiving Management - Dashboard - France</v>
          </cell>
          <cell r="E118" t="str">
            <v>France</v>
          </cell>
        </row>
        <row r="119">
          <cell r="A119">
            <v>80</v>
          </cell>
          <cell r="B119">
            <v>4</v>
          </cell>
          <cell r="C119">
            <v>17</v>
          </cell>
          <cell r="D119" t="str">
            <v>Imaging IT and Archiving Management - by Product - France</v>
          </cell>
          <cell r="E119" t="str">
            <v>France</v>
          </cell>
        </row>
        <row r="120">
          <cell r="A120">
            <v>81</v>
          </cell>
          <cell r="B120">
            <v>4</v>
          </cell>
          <cell r="C120">
            <v>18</v>
          </cell>
          <cell r="D120" t="str">
            <v>Radiology Market - by Business Model - France</v>
          </cell>
          <cell r="E120" t="str">
            <v>France</v>
          </cell>
        </row>
        <row r="121">
          <cell r="A121">
            <v>82</v>
          </cell>
          <cell r="B121">
            <v>4</v>
          </cell>
          <cell r="C121">
            <v>19</v>
          </cell>
          <cell r="D121" t="str">
            <v>Radiology Market - by Scale - France</v>
          </cell>
          <cell r="E121" t="str">
            <v>France</v>
          </cell>
        </row>
        <row r="122">
          <cell r="A122">
            <v>83</v>
          </cell>
          <cell r="B122">
            <v>4</v>
          </cell>
          <cell r="C122">
            <v>20</v>
          </cell>
          <cell r="D122" t="str">
            <v>Radiology Market - by Architecture - France</v>
          </cell>
          <cell r="E122" t="str">
            <v>France</v>
          </cell>
        </row>
        <row r="123">
          <cell r="A123">
            <v>84</v>
          </cell>
          <cell r="B123">
            <v>4</v>
          </cell>
          <cell r="C123">
            <v>21</v>
          </cell>
          <cell r="D123" t="str">
            <v>Cardiology Market - by Business Model - France</v>
          </cell>
          <cell r="E123" t="str">
            <v>France</v>
          </cell>
        </row>
        <row r="124">
          <cell r="A124">
            <v>85</v>
          </cell>
          <cell r="B124">
            <v>4</v>
          </cell>
          <cell r="C124">
            <v>22</v>
          </cell>
          <cell r="D124" t="str">
            <v>Cardiology Market - by Scale - France</v>
          </cell>
          <cell r="E124" t="str">
            <v>France</v>
          </cell>
        </row>
        <row r="125">
          <cell r="A125">
            <v>86</v>
          </cell>
          <cell r="B125">
            <v>4</v>
          </cell>
          <cell r="C125">
            <v>23</v>
          </cell>
          <cell r="D125" t="str">
            <v>Cardiology Market - by Architecture - France</v>
          </cell>
          <cell r="E125" t="str">
            <v>France</v>
          </cell>
        </row>
        <row r="126">
          <cell r="A126">
            <v>87</v>
          </cell>
          <cell r="B126">
            <v>4</v>
          </cell>
          <cell r="C126">
            <v>24</v>
          </cell>
          <cell r="D126" t="str">
            <v>Archiving &amp; Management IT - by Business Model - France</v>
          </cell>
          <cell r="E126" t="str">
            <v>France</v>
          </cell>
        </row>
        <row r="127">
          <cell r="A127">
            <v>88</v>
          </cell>
          <cell r="B127">
            <v>4</v>
          </cell>
          <cell r="C127">
            <v>25</v>
          </cell>
          <cell r="D127" t="str">
            <v>Archiving &amp; Management IT - by Scale - France</v>
          </cell>
          <cell r="E127" t="str">
            <v>France</v>
          </cell>
        </row>
        <row r="128">
          <cell r="A128">
            <v>89</v>
          </cell>
          <cell r="B128">
            <v>4</v>
          </cell>
          <cell r="C128">
            <v>26</v>
          </cell>
          <cell r="D128" t="str">
            <v>Archiving &amp; Management IT - by Architecture - France</v>
          </cell>
          <cell r="E128" t="str">
            <v>France</v>
          </cell>
        </row>
        <row r="129">
          <cell r="A129" t="str">
            <v>25ow</v>
          </cell>
          <cell r="B129">
            <v>4</v>
          </cell>
          <cell r="C129">
            <v>17</v>
          </cell>
          <cell r="D129" t="str">
            <v>Operational &amp; Workflow Market - by Product - France</v>
          </cell>
          <cell r="E129" t="str">
            <v>France</v>
          </cell>
        </row>
        <row r="130">
          <cell r="A130" t="str">
            <v>26ow</v>
          </cell>
          <cell r="B130">
            <v>4</v>
          </cell>
          <cell r="C130">
            <v>18</v>
          </cell>
          <cell r="D130" t="str">
            <v>Operational &amp; Workflow Market - by Business Model - France</v>
          </cell>
          <cell r="E130" t="str">
            <v>France</v>
          </cell>
        </row>
        <row r="131">
          <cell r="A131" t="str">
            <v>27ow</v>
          </cell>
          <cell r="B131">
            <v>4</v>
          </cell>
          <cell r="C131">
            <v>19</v>
          </cell>
          <cell r="D131" t="str">
            <v>Operational &amp; Workflow Market - by Scale - France</v>
          </cell>
          <cell r="E131" t="str">
            <v>France</v>
          </cell>
        </row>
        <row r="132">
          <cell r="A132" t="str">
            <v>28ow</v>
          </cell>
          <cell r="B132">
            <v>4</v>
          </cell>
          <cell r="C132">
            <v>20</v>
          </cell>
          <cell r="D132" t="str">
            <v>Operational &amp; Workflow Market - by Architecture - France</v>
          </cell>
          <cell r="E132" t="str">
            <v>France</v>
          </cell>
        </row>
        <row r="133">
          <cell r="A133">
            <v>90</v>
          </cell>
          <cell r="B133">
            <v>4</v>
          </cell>
          <cell r="C133">
            <v>27</v>
          </cell>
          <cell r="D133" t="str">
            <v>Imaging IT and Archiving Management - Dashboard - DACH</v>
          </cell>
          <cell r="E133" t="str">
            <v>DACH</v>
          </cell>
        </row>
        <row r="134">
          <cell r="A134">
            <v>91</v>
          </cell>
          <cell r="B134">
            <v>4</v>
          </cell>
          <cell r="C134">
            <v>28</v>
          </cell>
          <cell r="D134" t="str">
            <v>Imaging IT and Archiving Management - by Product - DACH</v>
          </cell>
          <cell r="E134" t="str">
            <v>DACH</v>
          </cell>
        </row>
        <row r="135">
          <cell r="A135">
            <v>92</v>
          </cell>
          <cell r="B135">
            <v>4</v>
          </cell>
          <cell r="C135">
            <v>29</v>
          </cell>
          <cell r="D135" t="str">
            <v>Radiology Market - by Business Model - DACH</v>
          </cell>
          <cell r="E135" t="str">
            <v>DACH</v>
          </cell>
        </row>
        <row r="136">
          <cell r="A136">
            <v>93</v>
          </cell>
          <cell r="B136">
            <v>4</v>
          </cell>
          <cell r="C136">
            <v>30</v>
          </cell>
          <cell r="D136" t="str">
            <v>Radiology Market - by Scale - DACH</v>
          </cell>
          <cell r="E136" t="str">
            <v>DACH</v>
          </cell>
        </row>
        <row r="137">
          <cell r="A137">
            <v>94</v>
          </cell>
          <cell r="B137">
            <v>4</v>
          </cell>
          <cell r="C137">
            <v>31</v>
          </cell>
          <cell r="D137" t="str">
            <v>Radiology Market - by Architecture - DACH</v>
          </cell>
          <cell r="E137" t="str">
            <v>DACH</v>
          </cell>
        </row>
        <row r="138">
          <cell r="A138">
            <v>95</v>
          </cell>
          <cell r="B138">
            <v>4</v>
          </cell>
          <cell r="C138">
            <v>32</v>
          </cell>
          <cell r="D138" t="str">
            <v>Cardiology Market - by Business Model - DACH</v>
          </cell>
          <cell r="E138" t="str">
            <v>DACH</v>
          </cell>
        </row>
        <row r="139">
          <cell r="A139">
            <v>96</v>
          </cell>
          <cell r="B139">
            <v>4</v>
          </cell>
          <cell r="C139">
            <v>33</v>
          </cell>
          <cell r="D139" t="str">
            <v>Cardiology Market - by Scale - DACH</v>
          </cell>
          <cell r="E139" t="str">
            <v>DACH</v>
          </cell>
        </row>
        <row r="140">
          <cell r="A140">
            <v>97</v>
          </cell>
          <cell r="B140">
            <v>4</v>
          </cell>
          <cell r="C140">
            <v>34</v>
          </cell>
          <cell r="D140" t="str">
            <v>Cardiology Market - by Architecture - DACH</v>
          </cell>
          <cell r="E140" t="str">
            <v>DACH</v>
          </cell>
        </row>
        <row r="141">
          <cell r="A141">
            <v>98</v>
          </cell>
          <cell r="B141">
            <v>4</v>
          </cell>
          <cell r="C141">
            <v>35</v>
          </cell>
          <cell r="D141" t="str">
            <v>Archiving &amp; Management IT - by Business Model - DACH</v>
          </cell>
          <cell r="E141" t="str">
            <v>DACH</v>
          </cell>
        </row>
        <row r="142">
          <cell r="A142">
            <v>99</v>
          </cell>
          <cell r="B142">
            <v>4</v>
          </cell>
          <cell r="C142">
            <v>36</v>
          </cell>
          <cell r="D142" t="str">
            <v>Archiving &amp; Management IT - by Scale - DACH</v>
          </cell>
          <cell r="E142" t="str">
            <v>DACH</v>
          </cell>
        </row>
        <row r="143">
          <cell r="A143">
            <v>100</v>
          </cell>
          <cell r="B143">
            <v>4</v>
          </cell>
          <cell r="C143">
            <v>37</v>
          </cell>
          <cell r="D143" t="str">
            <v>Archiving &amp; Management IT - by Architecture - DACH</v>
          </cell>
          <cell r="E143" t="str">
            <v>DACH</v>
          </cell>
        </row>
        <row r="144">
          <cell r="A144" t="str">
            <v>29ow</v>
          </cell>
          <cell r="B144">
            <v>4</v>
          </cell>
          <cell r="C144">
            <v>28</v>
          </cell>
          <cell r="D144" t="str">
            <v>Operational &amp; Workflow Market - by Product - DACH</v>
          </cell>
          <cell r="E144" t="str">
            <v>DACH</v>
          </cell>
        </row>
        <row r="145">
          <cell r="A145" t="str">
            <v>30ow</v>
          </cell>
          <cell r="B145">
            <v>4</v>
          </cell>
          <cell r="C145">
            <v>29</v>
          </cell>
          <cell r="D145" t="str">
            <v>Operational &amp; Workflow Market - by Business Model - DACH</v>
          </cell>
          <cell r="E145" t="str">
            <v>DACH</v>
          </cell>
        </row>
        <row r="146">
          <cell r="A146" t="str">
            <v>31ow</v>
          </cell>
          <cell r="B146">
            <v>4</v>
          </cell>
          <cell r="C146">
            <v>30</v>
          </cell>
          <cell r="D146" t="str">
            <v>Operational &amp; Workflow Market - by Scale - DACH</v>
          </cell>
          <cell r="E146" t="str">
            <v>DACH</v>
          </cell>
        </row>
        <row r="147">
          <cell r="A147" t="str">
            <v>32ow</v>
          </cell>
          <cell r="B147">
            <v>4</v>
          </cell>
          <cell r="C147">
            <v>31</v>
          </cell>
          <cell r="D147" t="str">
            <v>Operational &amp; Workflow Market - by Architecture - DACH</v>
          </cell>
          <cell r="E147" t="str">
            <v>DACH</v>
          </cell>
        </row>
        <row r="148">
          <cell r="A148">
            <v>101</v>
          </cell>
          <cell r="B148">
            <v>4</v>
          </cell>
          <cell r="C148">
            <v>38</v>
          </cell>
          <cell r="D148" t="str">
            <v>Imaging IT and Archiving Management - Dashboard - Italy</v>
          </cell>
          <cell r="E148" t="str">
            <v>Italy</v>
          </cell>
        </row>
        <row r="149">
          <cell r="A149">
            <v>102</v>
          </cell>
          <cell r="B149">
            <v>4</v>
          </cell>
          <cell r="C149">
            <v>39</v>
          </cell>
          <cell r="D149" t="str">
            <v>Imaging IT and Archiving Management - by Product - Italy</v>
          </cell>
          <cell r="E149" t="str">
            <v>Italy</v>
          </cell>
        </row>
        <row r="150">
          <cell r="A150">
            <v>103</v>
          </cell>
          <cell r="B150">
            <v>4</v>
          </cell>
          <cell r="C150">
            <v>40</v>
          </cell>
          <cell r="D150" t="str">
            <v>Radiology Market - by Business Model - Italy</v>
          </cell>
          <cell r="E150" t="str">
            <v>Italy</v>
          </cell>
        </row>
        <row r="151">
          <cell r="A151">
            <v>104</v>
          </cell>
          <cell r="B151">
            <v>4</v>
          </cell>
          <cell r="C151">
            <v>41</v>
          </cell>
          <cell r="D151" t="str">
            <v>Radiology Market - by Scale - Italy</v>
          </cell>
          <cell r="E151" t="str">
            <v>Italy</v>
          </cell>
        </row>
        <row r="152">
          <cell r="A152">
            <v>105</v>
          </cell>
          <cell r="B152">
            <v>4</v>
          </cell>
          <cell r="C152">
            <v>42</v>
          </cell>
          <cell r="D152" t="str">
            <v>Radiology Market - by Architecture - Italy</v>
          </cell>
          <cell r="E152" t="str">
            <v>Italy</v>
          </cell>
        </row>
        <row r="153">
          <cell r="A153">
            <v>106</v>
          </cell>
          <cell r="B153">
            <v>4</v>
          </cell>
          <cell r="C153">
            <v>43</v>
          </cell>
          <cell r="D153" t="str">
            <v>Cardiology Market - by Business Model - Italy</v>
          </cell>
          <cell r="E153" t="str">
            <v>Italy</v>
          </cell>
        </row>
        <row r="154">
          <cell r="A154">
            <v>107</v>
          </cell>
          <cell r="B154">
            <v>4</v>
          </cell>
          <cell r="C154">
            <v>44</v>
          </cell>
          <cell r="D154" t="str">
            <v>Cardiology Market - by Scale - Italy</v>
          </cell>
          <cell r="E154" t="str">
            <v>Italy</v>
          </cell>
        </row>
        <row r="155">
          <cell r="A155">
            <v>108</v>
          </cell>
          <cell r="B155">
            <v>4</v>
          </cell>
          <cell r="C155">
            <v>45</v>
          </cell>
          <cell r="D155" t="str">
            <v>Cardiology Market - by Architecture - Italy</v>
          </cell>
          <cell r="E155" t="str">
            <v>Italy</v>
          </cell>
        </row>
        <row r="156">
          <cell r="A156">
            <v>109</v>
          </cell>
          <cell r="B156">
            <v>4</v>
          </cell>
          <cell r="C156">
            <v>46</v>
          </cell>
          <cell r="D156" t="str">
            <v>Archiving &amp; Management IT - by Business Model - Italy</v>
          </cell>
          <cell r="E156" t="str">
            <v>Italy</v>
          </cell>
        </row>
        <row r="157">
          <cell r="A157">
            <v>110</v>
          </cell>
          <cell r="B157">
            <v>4</v>
          </cell>
          <cell r="C157">
            <v>47</v>
          </cell>
          <cell r="D157" t="str">
            <v>Archiving &amp; Management IT - by Scale - Italy</v>
          </cell>
          <cell r="E157" t="str">
            <v>Italy</v>
          </cell>
        </row>
        <row r="158">
          <cell r="A158">
            <v>111</v>
          </cell>
          <cell r="B158">
            <v>4</v>
          </cell>
          <cell r="C158">
            <v>48</v>
          </cell>
          <cell r="D158" t="str">
            <v>Archiving &amp; Management IT - by Architecture - Italy</v>
          </cell>
          <cell r="E158" t="str">
            <v>Italy</v>
          </cell>
        </row>
        <row r="159">
          <cell r="A159" t="str">
            <v>33ow</v>
          </cell>
          <cell r="B159">
            <v>4</v>
          </cell>
          <cell r="C159">
            <v>39</v>
          </cell>
          <cell r="D159" t="str">
            <v>Operational &amp; Workflow Market - by Product - Italy</v>
          </cell>
          <cell r="E159" t="str">
            <v>Italy</v>
          </cell>
        </row>
        <row r="160">
          <cell r="A160" t="str">
            <v>34ow</v>
          </cell>
          <cell r="B160">
            <v>4</v>
          </cell>
          <cell r="C160">
            <v>40</v>
          </cell>
          <cell r="D160" t="str">
            <v>Operational &amp; Workflow Market - by Business Model - Italy</v>
          </cell>
          <cell r="E160" t="str">
            <v>Italy</v>
          </cell>
        </row>
        <row r="161">
          <cell r="A161" t="str">
            <v>35ow</v>
          </cell>
          <cell r="B161">
            <v>4</v>
          </cell>
          <cell r="C161">
            <v>41</v>
          </cell>
          <cell r="D161" t="str">
            <v>Operational &amp; Workflow Market - by Scale - Italy</v>
          </cell>
          <cell r="E161" t="str">
            <v>Italy</v>
          </cell>
        </row>
        <row r="162">
          <cell r="A162" t="str">
            <v>36ow</v>
          </cell>
          <cell r="B162">
            <v>4</v>
          </cell>
          <cell r="C162">
            <v>42</v>
          </cell>
          <cell r="D162" t="str">
            <v>Operational &amp; Workflow Market - by Architecture - Italy</v>
          </cell>
          <cell r="E162" t="str">
            <v>Italy</v>
          </cell>
        </row>
        <row r="163">
          <cell r="A163">
            <v>112</v>
          </cell>
          <cell r="B163">
            <v>4</v>
          </cell>
          <cell r="C163">
            <v>49</v>
          </cell>
          <cell r="D163" t="str">
            <v>Imaging IT and Archiving Management - Dashboard - Spain &amp; Portugal</v>
          </cell>
          <cell r="E163" t="str">
            <v>Spain &amp; Portugal</v>
          </cell>
        </row>
        <row r="164">
          <cell r="A164">
            <v>113</v>
          </cell>
          <cell r="B164">
            <v>4</v>
          </cell>
          <cell r="C164">
            <v>50</v>
          </cell>
          <cell r="D164" t="str">
            <v>Imaging IT and Archiving Management - by Product - Spain &amp; Portugal</v>
          </cell>
          <cell r="E164" t="str">
            <v>Spain &amp; Portugal</v>
          </cell>
        </row>
        <row r="165">
          <cell r="A165">
            <v>114</v>
          </cell>
          <cell r="B165">
            <v>4</v>
          </cell>
          <cell r="C165">
            <v>51</v>
          </cell>
          <cell r="D165" t="str">
            <v>Radiology Market - by Business Model - Spain &amp; Portugal</v>
          </cell>
          <cell r="E165" t="str">
            <v>Spain &amp; Portugal</v>
          </cell>
        </row>
        <row r="166">
          <cell r="A166">
            <v>115</v>
          </cell>
          <cell r="B166">
            <v>4</v>
          </cell>
          <cell r="C166">
            <v>52</v>
          </cell>
          <cell r="D166" t="str">
            <v>Radiology Market - by Scale - Spain &amp; Portugal</v>
          </cell>
          <cell r="E166" t="str">
            <v>Spain &amp; Portugal</v>
          </cell>
        </row>
        <row r="167">
          <cell r="A167">
            <v>116</v>
          </cell>
          <cell r="B167">
            <v>4</v>
          </cell>
          <cell r="C167">
            <v>53</v>
          </cell>
          <cell r="D167" t="str">
            <v>Radiology Market - by Architecture - Spain &amp; Portugal</v>
          </cell>
          <cell r="E167" t="str">
            <v>Spain &amp; Portugal</v>
          </cell>
        </row>
        <row r="168">
          <cell r="A168">
            <v>117</v>
          </cell>
          <cell r="B168">
            <v>4</v>
          </cell>
          <cell r="C168">
            <v>54</v>
          </cell>
          <cell r="D168" t="str">
            <v>Cardiology Market - by Business Model - Spain &amp; Portugal</v>
          </cell>
          <cell r="E168" t="str">
            <v>Spain &amp; Portugal</v>
          </cell>
        </row>
        <row r="169">
          <cell r="A169">
            <v>118</v>
          </cell>
          <cell r="B169">
            <v>4</v>
          </cell>
          <cell r="C169">
            <v>55</v>
          </cell>
          <cell r="D169" t="str">
            <v>Cardiology Market - by Scale - Spain &amp; Portugal</v>
          </cell>
          <cell r="E169" t="str">
            <v>Spain &amp; Portugal</v>
          </cell>
        </row>
        <row r="170">
          <cell r="A170">
            <v>119</v>
          </cell>
          <cell r="B170">
            <v>4</v>
          </cell>
          <cell r="C170">
            <v>56</v>
          </cell>
          <cell r="D170" t="str">
            <v>Cardiology Market - by Architecture - Spain &amp; Portugal</v>
          </cell>
          <cell r="E170" t="str">
            <v>Spain &amp; Portugal</v>
          </cell>
        </row>
        <row r="171">
          <cell r="A171">
            <v>120</v>
          </cell>
          <cell r="B171">
            <v>4</v>
          </cell>
          <cell r="C171">
            <v>57</v>
          </cell>
          <cell r="D171" t="str">
            <v>Archiving &amp; Management IT - by Business Model - Spain &amp; Portugal</v>
          </cell>
          <cell r="E171" t="str">
            <v>Spain &amp; Portugal</v>
          </cell>
        </row>
        <row r="172">
          <cell r="A172">
            <v>121</v>
          </cell>
          <cell r="B172">
            <v>4</v>
          </cell>
          <cell r="C172">
            <v>58</v>
          </cell>
          <cell r="D172" t="str">
            <v>Archiving &amp; Management IT - by Scale - Spain &amp; Portugal</v>
          </cell>
          <cell r="E172" t="str">
            <v>Spain &amp; Portugal</v>
          </cell>
        </row>
        <row r="173">
          <cell r="A173">
            <v>122</v>
          </cell>
          <cell r="B173">
            <v>4</v>
          </cell>
          <cell r="C173">
            <v>59</v>
          </cell>
          <cell r="D173" t="str">
            <v>Archiving &amp; Management IT - by Architecture - Spain &amp; Portugal</v>
          </cell>
          <cell r="E173" t="str">
            <v>Spain &amp; Portugal</v>
          </cell>
        </row>
        <row r="174">
          <cell r="A174" t="str">
            <v>37ow</v>
          </cell>
          <cell r="B174">
            <v>4</v>
          </cell>
          <cell r="C174">
            <v>50</v>
          </cell>
          <cell r="D174" t="str">
            <v>Operational &amp; Workflow Market - by Product - Spain &amp; Portugal</v>
          </cell>
          <cell r="E174" t="str">
            <v>Spain &amp; Portugal</v>
          </cell>
        </row>
        <row r="175">
          <cell r="A175" t="str">
            <v>38ow</v>
          </cell>
          <cell r="B175">
            <v>4</v>
          </cell>
          <cell r="C175">
            <v>51</v>
          </cell>
          <cell r="D175" t="str">
            <v>Operational &amp; Workflow Market - by Business Model - Spain &amp; Portugal</v>
          </cell>
          <cell r="E175" t="str">
            <v>Spain &amp; Portugal</v>
          </cell>
        </row>
        <row r="176">
          <cell r="A176" t="str">
            <v>39ow</v>
          </cell>
          <cell r="B176">
            <v>4</v>
          </cell>
          <cell r="C176">
            <v>52</v>
          </cell>
          <cell r="D176" t="str">
            <v>Operational &amp; Workflow Market - by Scale - Spain &amp; Portugal</v>
          </cell>
          <cell r="E176" t="str">
            <v>Spain &amp; Portugal</v>
          </cell>
        </row>
        <row r="177">
          <cell r="A177" t="str">
            <v>40ow</v>
          </cell>
          <cell r="B177">
            <v>4</v>
          </cell>
          <cell r="C177">
            <v>53</v>
          </cell>
          <cell r="D177" t="str">
            <v>Operational &amp; Workflow Market - by Architecture - Spain &amp; Portugal</v>
          </cell>
          <cell r="E177" t="str">
            <v>Spain &amp; Portugal</v>
          </cell>
        </row>
        <row r="178">
          <cell r="A178">
            <v>123</v>
          </cell>
          <cell r="B178">
            <v>4</v>
          </cell>
          <cell r="C178">
            <v>60</v>
          </cell>
          <cell r="D178" t="str">
            <v>Imaging IT and Archiving Management - Dashboard - Nordics</v>
          </cell>
          <cell r="E178" t="str">
            <v>Nordics</v>
          </cell>
        </row>
        <row r="179">
          <cell r="A179">
            <v>124</v>
          </cell>
          <cell r="B179">
            <v>4</v>
          </cell>
          <cell r="C179">
            <v>61</v>
          </cell>
          <cell r="D179" t="str">
            <v>Imaging IT and Archiving Management - by Product - Nordics</v>
          </cell>
          <cell r="E179" t="str">
            <v>Nordics</v>
          </cell>
        </row>
        <row r="180">
          <cell r="A180">
            <v>125</v>
          </cell>
          <cell r="B180">
            <v>4</v>
          </cell>
          <cell r="C180">
            <v>62</v>
          </cell>
          <cell r="D180" t="str">
            <v>Radiology Market - by Business Model - Nordics</v>
          </cell>
          <cell r="E180" t="str">
            <v>Nordics</v>
          </cell>
        </row>
        <row r="181">
          <cell r="A181">
            <v>126</v>
          </cell>
          <cell r="B181">
            <v>4</v>
          </cell>
          <cell r="C181">
            <v>63</v>
          </cell>
          <cell r="D181" t="str">
            <v>Radiology Market - by Scale - Nordics</v>
          </cell>
          <cell r="E181" t="str">
            <v>Nordics</v>
          </cell>
        </row>
        <row r="182">
          <cell r="A182">
            <v>127</v>
          </cell>
          <cell r="B182">
            <v>4</v>
          </cell>
          <cell r="C182">
            <v>64</v>
          </cell>
          <cell r="D182" t="str">
            <v>Radiology Market - by Architecture - Nordics</v>
          </cell>
          <cell r="E182" t="str">
            <v>Nordics</v>
          </cell>
        </row>
        <row r="183">
          <cell r="A183">
            <v>128</v>
          </cell>
          <cell r="B183">
            <v>4</v>
          </cell>
          <cell r="C183">
            <v>65</v>
          </cell>
          <cell r="D183" t="str">
            <v>Cardiology Market - by Business Model - Nordics</v>
          </cell>
          <cell r="E183" t="str">
            <v>Nordics</v>
          </cell>
        </row>
        <row r="184">
          <cell r="A184">
            <v>129</v>
          </cell>
          <cell r="B184">
            <v>4</v>
          </cell>
          <cell r="C184">
            <v>66</v>
          </cell>
          <cell r="D184" t="str">
            <v>Cardiology Market - by Scale - Nordics</v>
          </cell>
          <cell r="E184" t="str">
            <v>Nordics</v>
          </cell>
        </row>
        <row r="185">
          <cell r="A185">
            <v>130</v>
          </cell>
          <cell r="B185">
            <v>4</v>
          </cell>
          <cell r="C185">
            <v>67</v>
          </cell>
          <cell r="D185" t="str">
            <v>Cardiology Market - by Architecture - Nordics</v>
          </cell>
          <cell r="E185" t="str">
            <v>Nordics</v>
          </cell>
        </row>
        <row r="186">
          <cell r="A186">
            <v>131</v>
          </cell>
          <cell r="B186">
            <v>4</v>
          </cell>
          <cell r="C186">
            <v>68</v>
          </cell>
          <cell r="D186" t="str">
            <v>Archiving &amp; Management IT - by Business Model - Nordics</v>
          </cell>
          <cell r="E186" t="str">
            <v>Nordics</v>
          </cell>
        </row>
        <row r="187">
          <cell r="A187">
            <v>132</v>
          </cell>
          <cell r="B187">
            <v>4</v>
          </cell>
          <cell r="C187">
            <v>69</v>
          </cell>
          <cell r="D187" t="str">
            <v>Archiving &amp; Management IT - by Scale - Nordics</v>
          </cell>
          <cell r="E187" t="str">
            <v>Nordics</v>
          </cell>
        </row>
        <row r="188">
          <cell r="A188">
            <v>133</v>
          </cell>
          <cell r="B188">
            <v>4</v>
          </cell>
          <cell r="C188">
            <v>70</v>
          </cell>
          <cell r="D188" t="str">
            <v>Archiving &amp; Management IT - by Architecture - Nordics</v>
          </cell>
          <cell r="E188" t="str">
            <v>Nordics</v>
          </cell>
        </row>
        <row r="189">
          <cell r="A189" t="str">
            <v>41ow</v>
          </cell>
          <cell r="B189">
            <v>4</v>
          </cell>
          <cell r="C189">
            <v>61</v>
          </cell>
          <cell r="D189" t="str">
            <v>Operational &amp; Workflow Market - by Product - Nordics</v>
          </cell>
          <cell r="E189" t="str">
            <v>Nordics</v>
          </cell>
        </row>
        <row r="190">
          <cell r="A190" t="str">
            <v>42ow</v>
          </cell>
          <cell r="B190">
            <v>4</v>
          </cell>
          <cell r="C190">
            <v>62</v>
          </cell>
          <cell r="D190" t="str">
            <v>Operational &amp; Workflow Market - by Business Model - Nordics</v>
          </cell>
          <cell r="E190" t="str">
            <v>Nordics</v>
          </cell>
        </row>
        <row r="191">
          <cell r="A191" t="str">
            <v>43ow</v>
          </cell>
          <cell r="B191">
            <v>4</v>
          </cell>
          <cell r="C191">
            <v>63</v>
          </cell>
          <cell r="D191" t="str">
            <v>Operational &amp; Workflow Market - by Scale - Nordics</v>
          </cell>
          <cell r="E191" t="str">
            <v>Nordics</v>
          </cell>
        </row>
        <row r="192">
          <cell r="A192" t="str">
            <v>44ow</v>
          </cell>
          <cell r="B192">
            <v>4</v>
          </cell>
          <cell r="C192">
            <v>64</v>
          </cell>
          <cell r="D192" t="str">
            <v>Operational &amp; Workflow Market - by Architecture - Nordics</v>
          </cell>
          <cell r="E192" t="str">
            <v>Nordics</v>
          </cell>
        </row>
        <row r="193">
          <cell r="A193">
            <v>134</v>
          </cell>
          <cell r="B193">
            <v>4</v>
          </cell>
          <cell r="C193">
            <v>71</v>
          </cell>
          <cell r="D193" t="str">
            <v>Imaging IT and Archiving Management - Dashboard - UK &amp; Ireland</v>
          </cell>
          <cell r="E193" t="str">
            <v>UK &amp; Ireland</v>
          </cell>
        </row>
        <row r="194">
          <cell r="A194">
            <v>135</v>
          </cell>
          <cell r="B194">
            <v>4</v>
          </cell>
          <cell r="C194">
            <v>72</v>
          </cell>
          <cell r="D194" t="str">
            <v>Imaging IT and Archiving Management - by Product - UK &amp; Ireland</v>
          </cell>
          <cell r="E194" t="str">
            <v>UK &amp; Ireland</v>
          </cell>
        </row>
        <row r="195">
          <cell r="A195">
            <v>136</v>
          </cell>
          <cell r="B195">
            <v>4</v>
          </cell>
          <cell r="C195">
            <v>73</v>
          </cell>
          <cell r="D195" t="str">
            <v>Radiology Market - by Business Model - UK &amp; Ireland</v>
          </cell>
          <cell r="E195" t="str">
            <v>UK &amp; Ireland</v>
          </cell>
        </row>
        <row r="196">
          <cell r="A196">
            <v>137</v>
          </cell>
          <cell r="B196">
            <v>4</v>
          </cell>
          <cell r="C196">
            <v>74</v>
          </cell>
          <cell r="D196" t="str">
            <v>Radiology Market - by Scale - UK &amp; Ireland</v>
          </cell>
          <cell r="E196" t="str">
            <v>UK &amp; Ireland</v>
          </cell>
        </row>
        <row r="197">
          <cell r="A197">
            <v>138</v>
          </cell>
          <cell r="B197">
            <v>4</v>
          </cell>
          <cell r="C197">
            <v>75</v>
          </cell>
          <cell r="D197" t="str">
            <v>Radiology Market - by Architecture - UK &amp; Ireland</v>
          </cell>
          <cell r="E197" t="str">
            <v>UK &amp; Ireland</v>
          </cell>
        </row>
        <row r="198">
          <cell r="A198">
            <v>139</v>
          </cell>
          <cell r="B198">
            <v>4</v>
          </cell>
          <cell r="C198">
            <v>76</v>
          </cell>
          <cell r="D198" t="str">
            <v>Cardiology Market - by Business Model - UK &amp; Ireland</v>
          </cell>
          <cell r="E198" t="str">
            <v>UK &amp; Ireland</v>
          </cell>
        </row>
        <row r="199">
          <cell r="A199">
            <v>140</v>
          </cell>
          <cell r="B199">
            <v>4</v>
          </cell>
          <cell r="C199">
            <v>77</v>
          </cell>
          <cell r="D199" t="str">
            <v>Cardiology Market - by Scale - UK &amp; Ireland</v>
          </cell>
          <cell r="E199" t="str">
            <v>UK &amp; Ireland</v>
          </cell>
        </row>
        <row r="200">
          <cell r="A200">
            <v>141</v>
          </cell>
          <cell r="B200">
            <v>4</v>
          </cell>
          <cell r="C200">
            <v>78</v>
          </cell>
          <cell r="D200" t="str">
            <v>Cardiology Market - by Architecture - UK &amp; Ireland</v>
          </cell>
          <cell r="E200" t="str">
            <v>UK &amp; Ireland</v>
          </cell>
        </row>
        <row r="201">
          <cell r="A201">
            <v>142</v>
          </cell>
          <cell r="B201">
            <v>4</v>
          </cell>
          <cell r="C201">
            <v>79</v>
          </cell>
          <cell r="D201" t="str">
            <v>Archiving &amp; Management IT - by Business Model - UK &amp; Ireland</v>
          </cell>
          <cell r="E201" t="str">
            <v>UK &amp; Ireland</v>
          </cell>
        </row>
        <row r="202">
          <cell r="A202">
            <v>143</v>
          </cell>
          <cell r="B202">
            <v>4</v>
          </cell>
          <cell r="C202">
            <v>80</v>
          </cell>
          <cell r="D202" t="str">
            <v>Archiving &amp; Management IT - by Scale - UK &amp; Ireland</v>
          </cell>
          <cell r="E202" t="str">
            <v>UK &amp; Ireland</v>
          </cell>
        </row>
        <row r="203">
          <cell r="A203">
            <v>144</v>
          </cell>
          <cell r="B203">
            <v>4</v>
          </cell>
          <cell r="C203">
            <v>81</v>
          </cell>
          <cell r="D203" t="str">
            <v>Archiving &amp; Management IT - by Architecture - UK &amp; Ireland</v>
          </cell>
          <cell r="E203" t="str">
            <v>UK &amp; Ireland</v>
          </cell>
        </row>
        <row r="204">
          <cell r="A204" t="str">
            <v>45ow</v>
          </cell>
          <cell r="B204">
            <v>4</v>
          </cell>
          <cell r="C204">
            <v>72</v>
          </cell>
          <cell r="D204" t="str">
            <v>Operational &amp; Workflow Market - by Product - UK &amp; Ireland</v>
          </cell>
          <cell r="E204" t="str">
            <v>UK &amp; Ireland</v>
          </cell>
        </row>
        <row r="205">
          <cell r="A205" t="str">
            <v>46ow</v>
          </cell>
          <cell r="B205">
            <v>4</v>
          </cell>
          <cell r="C205">
            <v>73</v>
          </cell>
          <cell r="D205" t="str">
            <v>Operational &amp; Workflow Market - by Business Model - UK &amp; Ireland</v>
          </cell>
          <cell r="E205" t="str">
            <v>UK &amp; Ireland</v>
          </cell>
        </row>
        <row r="206">
          <cell r="A206" t="str">
            <v>47ow</v>
          </cell>
          <cell r="B206">
            <v>4</v>
          </cell>
          <cell r="C206">
            <v>74</v>
          </cell>
          <cell r="D206" t="str">
            <v>Operational &amp; Workflow Market - by Scale - UK &amp; Ireland</v>
          </cell>
          <cell r="E206" t="str">
            <v>UK &amp; Ireland</v>
          </cell>
        </row>
        <row r="207">
          <cell r="A207" t="str">
            <v>48ow</v>
          </cell>
          <cell r="B207">
            <v>4</v>
          </cell>
          <cell r="C207">
            <v>75</v>
          </cell>
          <cell r="D207" t="str">
            <v>Operational &amp; Workflow Market - by Architecture - UK &amp; Ireland</v>
          </cell>
          <cell r="E207" t="str">
            <v>UK &amp; Ireland</v>
          </cell>
        </row>
        <row r="208">
          <cell r="A208">
            <v>145</v>
          </cell>
          <cell r="B208">
            <v>4</v>
          </cell>
          <cell r="C208">
            <v>82</v>
          </cell>
          <cell r="D208" t="str">
            <v>Imaging IT and Archiving Management - by Product - EEMEA</v>
          </cell>
          <cell r="E208" t="str">
            <v>EEMEA</v>
          </cell>
        </row>
        <row r="209">
          <cell r="A209">
            <v>146</v>
          </cell>
          <cell r="B209">
            <v>4</v>
          </cell>
          <cell r="C209">
            <v>83</v>
          </cell>
          <cell r="D209" t="str">
            <v>Market Summary and Insights - EEMEA</v>
          </cell>
          <cell r="E209" t="str">
            <v>EEMEA</v>
          </cell>
        </row>
        <row r="210">
          <cell r="A210" t="str">
            <v>eemeaow1</v>
          </cell>
          <cell r="B210">
            <v>4</v>
          </cell>
          <cell r="C210">
            <v>82</v>
          </cell>
          <cell r="D210" t="str">
            <v>Operational &amp; Workflow Market - by Product - EEMEA</v>
          </cell>
          <cell r="E210" t="str">
            <v>EEMEA</v>
          </cell>
        </row>
        <row r="211">
          <cell r="A211" t="str">
            <v>eemeaow2</v>
          </cell>
          <cell r="B211">
            <v>4</v>
          </cell>
          <cell r="C211">
            <v>83</v>
          </cell>
          <cell r="D211" t="str">
            <v>Operational &amp; Workflow Market - by Business Model - EEMEA</v>
          </cell>
          <cell r="E211" t="str">
            <v>EEMEA</v>
          </cell>
        </row>
        <row r="212">
          <cell r="A212" t="str">
            <v>eemeaow3</v>
          </cell>
          <cell r="B212">
            <v>4</v>
          </cell>
          <cell r="C212">
            <v>84</v>
          </cell>
          <cell r="D212" t="str">
            <v>Operational &amp; Workflow Market - by Scale - EEMEA</v>
          </cell>
          <cell r="E212" t="str">
            <v>EEMEA</v>
          </cell>
        </row>
        <row r="213">
          <cell r="A213">
            <v>149</v>
          </cell>
          <cell r="B213">
            <v>4</v>
          </cell>
          <cell r="C213">
            <v>86</v>
          </cell>
          <cell r="D213" t="str">
            <v>Imaging IT and Archiving Management - Dashboard - Africa</v>
          </cell>
          <cell r="E213" t="str">
            <v>Africa</v>
          </cell>
        </row>
        <row r="214">
          <cell r="A214">
            <v>150</v>
          </cell>
          <cell r="B214">
            <v>4</v>
          </cell>
          <cell r="C214">
            <v>87</v>
          </cell>
          <cell r="D214" t="str">
            <v>Imaging IT and Archiving Management - by Product - Africa</v>
          </cell>
          <cell r="E214" t="str">
            <v>Africa</v>
          </cell>
        </row>
        <row r="215">
          <cell r="A215">
            <v>151</v>
          </cell>
          <cell r="B215">
            <v>4</v>
          </cell>
          <cell r="C215">
            <v>88</v>
          </cell>
          <cell r="D215" t="str">
            <v>Radiology Market - by Business Model - Africa</v>
          </cell>
          <cell r="E215" t="str">
            <v>Africa</v>
          </cell>
        </row>
        <row r="216">
          <cell r="A216">
            <v>152</v>
          </cell>
          <cell r="B216">
            <v>4</v>
          </cell>
          <cell r="C216">
            <v>89</v>
          </cell>
          <cell r="D216" t="str">
            <v>Radiology Market - by Scale - Africa</v>
          </cell>
          <cell r="E216" t="str">
            <v>Africa</v>
          </cell>
        </row>
        <row r="217">
          <cell r="A217">
            <v>153</v>
          </cell>
          <cell r="B217">
            <v>4</v>
          </cell>
          <cell r="C217">
            <v>90</v>
          </cell>
          <cell r="D217" t="str">
            <v>Radiology Market - by Architecture - Africa</v>
          </cell>
          <cell r="E217" t="str">
            <v>Africa</v>
          </cell>
        </row>
        <row r="218">
          <cell r="A218">
            <v>154</v>
          </cell>
          <cell r="B218">
            <v>4</v>
          </cell>
          <cell r="C218">
            <v>91</v>
          </cell>
          <cell r="D218" t="str">
            <v>Cardiology Market - by Business Model - Africa</v>
          </cell>
          <cell r="E218" t="str">
            <v>Africa</v>
          </cell>
        </row>
        <row r="219">
          <cell r="A219">
            <v>155</v>
          </cell>
          <cell r="B219">
            <v>4</v>
          </cell>
          <cell r="C219">
            <v>92</v>
          </cell>
          <cell r="D219" t="str">
            <v>Cardiology Market - by Scale - Africa</v>
          </cell>
          <cell r="E219" t="str">
            <v>Africa</v>
          </cell>
        </row>
        <row r="220">
          <cell r="A220">
            <v>156</v>
          </cell>
          <cell r="B220">
            <v>4</v>
          </cell>
          <cell r="C220">
            <v>93</v>
          </cell>
          <cell r="D220" t="str">
            <v>Cardiology Market - by Architecture - Africa</v>
          </cell>
          <cell r="E220" t="str">
            <v>Africa</v>
          </cell>
        </row>
        <row r="221">
          <cell r="A221">
            <v>157</v>
          </cell>
          <cell r="B221">
            <v>4</v>
          </cell>
          <cell r="C221">
            <v>94</v>
          </cell>
          <cell r="D221" t="str">
            <v>Archiving &amp; Management IT - by Business Model - Africa</v>
          </cell>
          <cell r="E221" t="str">
            <v>Africa</v>
          </cell>
        </row>
        <row r="222">
          <cell r="A222">
            <v>158</v>
          </cell>
          <cell r="B222">
            <v>4</v>
          </cell>
          <cell r="C222">
            <v>95</v>
          </cell>
          <cell r="D222" t="str">
            <v>Archiving &amp; Management IT - by Scale - Africa</v>
          </cell>
          <cell r="E222" t="str">
            <v>Africa</v>
          </cell>
        </row>
        <row r="223">
          <cell r="A223">
            <v>159</v>
          </cell>
          <cell r="B223">
            <v>4</v>
          </cell>
          <cell r="C223">
            <v>96</v>
          </cell>
          <cell r="D223" t="str">
            <v>Archiving &amp; Management IT - by Architecture - Africa</v>
          </cell>
          <cell r="E223" t="str">
            <v>Africa</v>
          </cell>
        </row>
        <row r="224">
          <cell r="A224" t="str">
            <v>49ow</v>
          </cell>
          <cell r="B224">
            <v>4</v>
          </cell>
          <cell r="C224">
            <v>87</v>
          </cell>
          <cell r="D224" t="str">
            <v>Operational &amp; Workflow Market - by Product - Africa</v>
          </cell>
          <cell r="E224" t="str">
            <v>Africa</v>
          </cell>
        </row>
        <row r="225">
          <cell r="A225" t="str">
            <v>50ow</v>
          </cell>
          <cell r="B225">
            <v>4</v>
          </cell>
          <cell r="C225">
            <v>88</v>
          </cell>
          <cell r="D225" t="str">
            <v>Operational &amp; Workflow Market - by Business Model - Africa</v>
          </cell>
          <cell r="E225" t="str">
            <v>Africa</v>
          </cell>
        </row>
        <row r="226">
          <cell r="A226" t="str">
            <v>51ow</v>
          </cell>
          <cell r="B226">
            <v>4</v>
          </cell>
          <cell r="C226">
            <v>89</v>
          </cell>
          <cell r="D226" t="str">
            <v>Operational &amp; Workflow Market - by Scale - Africa</v>
          </cell>
          <cell r="E226" t="str">
            <v>Africa</v>
          </cell>
        </row>
        <row r="227">
          <cell r="A227" t="str">
            <v>52ow</v>
          </cell>
          <cell r="B227">
            <v>4</v>
          </cell>
          <cell r="C227">
            <v>90</v>
          </cell>
          <cell r="D227" t="str">
            <v>Operational &amp; Workflow Market - by Architecture - Africa</v>
          </cell>
          <cell r="E227" t="str">
            <v>Africa</v>
          </cell>
        </row>
        <row r="228">
          <cell r="A228">
            <v>160</v>
          </cell>
          <cell r="B228">
            <v>4</v>
          </cell>
          <cell r="C228">
            <v>97</v>
          </cell>
          <cell r="D228" t="str">
            <v>Imaging IT and Archiving Management - Dashboard - Middle East</v>
          </cell>
          <cell r="E228" t="str">
            <v>Middle East</v>
          </cell>
        </row>
        <row r="229">
          <cell r="A229">
            <v>161</v>
          </cell>
          <cell r="B229">
            <v>4</v>
          </cell>
          <cell r="C229">
            <v>98</v>
          </cell>
          <cell r="D229" t="str">
            <v>Imaging IT and Archiving Management - by Product - Middle East</v>
          </cell>
          <cell r="E229" t="str">
            <v>Middle East</v>
          </cell>
        </row>
        <row r="230">
          <cell r="A230">
            <v>162</v>
          </cell>
          <cell r="B230">
            <v>4</v>
          </cell>
          <cell r="C230">
            <v>99</v>
          </cell>
          <cell r="D230" t="str">
            <v>Radiology Market - by Business Model - Middle East</v>
          </cell>
          <cell r="E230" t="str">
            <v>Middle East</v>
          </cell>
        </row>
        <row r="231">
          <cell r="A231">
            <v>163</v>
          </cell>
          <cell r="B231">
            <v>4</v>
          </cell>
          <cell r="C231">
            <v>100</v>
          </cell>
          <cell r="D231" t="str">
            <v>Radiology Market - by Scale - Middle East</v>
          </cell>
          <cell r="E231" t="str">
            <v>Middle East</v>
          </cell>
        </row>
        <row r="232">
          <cell r="A232">
            <v>164</v>
          </cell>
          <cell r="B232">
            <v>4</v>
          </cell>
          <cell r="C232">
            <v>101</v>
          </cell>
          <cell r="D232" t="str">
            <v>Radiology Market - by Architecture - Middle East</v>
          </cell>
          <cell r="E232" t="str">
            <v>Middle East</v>
          </cell>
        </row>
        <row r="233">
          <cell r="A233">
            <v>165</v>
          </cell>
          <cell r="B233">
            <v>4</v>
          </cell>
          <cell r="C233">
            <v>102</v>
          </cell>
          <cell r="D233" t="str">
            <v>Cardiology Market - by Business Model - Middle East</v>
          </cell>
          <cell r="E233" t="str">
            <v>Middle East</v>
          </cell>
        </row>
        <row r="234">
          <cell r="A234">
            <v>166</v>
          </cell>
          <cell r="B234">
            <v>4</v>
          </cell>
          <cell r="C234">
            <v>103</v>
          </cell>
          <cell r="D234" t="str">
            <v>Cardiology Market - by Scale - Middle East</v>
          </cell>
          <cell r="E234" t="str">
            <v>Middle East</v>
          </cell>
        </row>
        <row r="235">
          <cell r="A235">
            <v>167</v>
          </cell>
          <cell r="B235">
            <v>4</v>
          </cell>
          <cell r="C235">
            <v>104</v>
          </cell>
          <cell r="D235" t="str">
            <v>Cardiology Market - by Architecture - Middle East</v>
          </cell>
          <cell r="E235" t="str">
            <v>Middle East</v>
          </cell>
        </row>
        <row r="236">
          <cell r="A236">
            <v>168</v>
          </cell>
          <cell r="B236">
            <v>4</v>
          </cell>
          <cell r="C236">
            <v>105</v>
          </cell>
          <cell r="D236" t="str">
            <v>Archiving &amp; Management IT - by Business Model - Middle East</v>
          </cell>
          <cell r="E236" t="str">
            <v>Middle East</v>
          </cell>
        </row>
        <row r="237">
          <cell r="A237">
            <v>169</v>
          </cell>
          <cell r="B237">
            <v>4</v>
          </cell>
          <cell r="C237">
            <v>106</v>
          </cell>
          <cell r="D237" t="str">
            <v>Archiving &amp; Management IT - by Scale - Middle East</v>
          </cell>
          <cell r="E237" t="str">
            <v>Middle East</v>
          </cell>
        </row>
        <row r="238">
          <cell r="A238">
            <v>170</v>
          </cell>
          <cell r="B238">
            <v>4</v>
          </cell>
          <cell r="C238">
            <v>107</v>
          </cell>
          <cell r="D238" t="str">
            <v>Archiving &amp; Management IT - by Architecture - Middle East</v>
          </cell>
          <cell r="E238" t="str">
            <v>Middle East</v>
          </cell>
        </row>
        <row r="239">
          <cell r="A239" t="str">
            <v>53ow</v>
          </cell>
          <cell r="B239">
            <v>4</v>
          </cell>
          <cell r="C239">
            <v>98</v>
          </cell>
          <cell r="D239" t="str">
            <v>Operational &amp; Workflow Market - by Product - Middle East</v>
          </cell>
          <cell r="E239" t="str">
            <v>Middle East</v>
          </cell>
        </row>
        <row r="240">
          <cell r="A240" t="str">
            <v>54ow</v>
          </cell>
          <cell r="B240">
            <v>4</v>
          </cell>
          <cell r="C240">
            <v>99</v>
          </cell>
          <cell r="D240" t="str">
            <v>Operational &amp; Workflow Market - by Business Model - Middle East</v>
          </cell>
          <cell r="E240" t="str">
            <v>Middle East</v>
          </cell>
        </row>
        <row r="241">
          <cell r="A241" t="str">
            <v>55ow</v>
          </cell>
          <cell r="B241">
            <v>4</v>
          </cell>
          <cell r="C241">
            <v>100</v>
          </cell>
          <cell r="D241" t="str">
            <v>Operational &amp; Workflow Market - by Scale - Middle East</v>
          </cell>
          <cell r="E241" t="str">
            <v>Middle East</v>
          </cell>
        </row>
        <row r="242">
          <cell r="A242" t="str">
            <v>56ow</v>
          </cell>
          <cell r="B242">
            <v>4</v>
          </cell>
          <cell r="C242">
            <v>101</v>
          </cell>
          <cell r="D242" t="str">
            <v>Operational &amp; Workflow Market - by Architecture - Middle East</v>
          </cell>
          <cell r="E242" t="str">
            <v>Middle East</v>
          </cell>
        </row>
        <row r="243">
          <cell r="A243">
            <v>171</v>
          </cell>
          <cell r="B243">
            <v>4</v>
          </cell>
          <cell r="C243">
            <v>108</v>
          </cell>
          <cell r="D243" t="str">
            <v>Imaging IT and Archiving Management - Dashboard - Russia</v>
          </cell>
          <cell r="E243" t="str">
            <v>Russia</v>
          </cell>
        </row>
        <row r="244">
          <cell r="A244">
            <v>172</v>
          </cell>
          <cell r="B244">
            <v>4</v>
          </cell>
          <cell r="C244">
            <v>109</v>
          </cell>
          <cell r="D244" t="str">
            <v>Imaging IT and Archiving Management - by Product - Russia</v>
          </cell>
          <cell r="E244" t="str">
            <v>Russia</v>
          </cell>
        </row>
        <row r="245">
          <cell r="A245">
            <v>173</v>
          </cell>
          <cell r="B245">
            <v>4</v>
          </cell>
          <cell r="C245">
            <v>110</v>
          </cell>
          <cell r="D245" t="str">
            <v>Radiology Market - by Business Model - Russia</v>
          </cell>
          <cell r="E245" t="str">
            <v>Russia</v>
          </cell>
        </row>
        <row r="246">
          <cell r="A246">
            <v>174</v>
          </cell>
          <cell r="B246">
            <v>4</v>
          </cell>
          <cell r="C246">
            <v>111</v>
          </cell>
          <cell r="D246" t="str">
            <v>Radiology Market - by Scale - Russia</v>
          </cell>
          <cell r="E246" t="str">
            <v>Russia</v>
          </cell>
        </row>
        <row r="247">
          <cell r="A247">
            <v>175</v>
          </cell>
          <cell r="B247">
            <v>4</v>
          </cell>
          <cell r="C247">
            <v>112</v>
          </cell>
          <cell r="D247" t="str">
            <v>Radiology Market - by Architecture - Russia</v>
          </cell>
          <cell r="E247" t="str">
            <v>Russia</v>
          </cell>
        </row>
        <row r="248">
          <cell r="A248">
            <v>176</v>
          </cell>
          <cell r="B248">
            <v>4</v>
          </cell>
          <cell r="C248">
            <v>113</v>
          </cell>
          <cell r="D248" t="str">
            <v>Cardiology Market - by Business Model - Russia</v>
          </cell>
          <cell r="E248" t="str">
            <v>Russia</v>
          </cell>
        </row>
        <row r="249">
          <cell r="A249">
            <v>177</v>
          </cell>
          <cell r="B249">
            <v>4</v>
          </cell>
          <cell r="C249">
            <v>114</v>
          </cell>
          <cell r="D249" t="str">
            <v>Cardiology Market - by Scale - Russia</v>
          </cell>
          <cell r="E249" t="str">
            <v>Russia</v>
          </cell>
        </row>
        <row r="250">
          <cell r="A250">
            <v>178</v>
          </cell>
          <cell r="B250">
            <v>4</v>
          </cell>
          <cell r="C250">
            <v>115</v>
          </cell>
          <cell r="D250" t="str">
            <v>Cardiology Market - by Architecture - Russia</v>
          </cell>
          <cell r="E250" t="str">
            <v>Russia</v>
          </cell>
        </row>
        <row r="251">
          <cell r="A251">
            <v>179</v>
          </cell>
          <cell r="B251">
            <v>4</v>
          </cell>
          <cell r="C251">
            <v>116</v>
          </cell>
          <cell r="D251" t="str">
            <v>Archiving &amp; Management IT - by Business Model - Russia</v>
          </cell>
          <cell r="E251" t="str">
            <v>Russia</v>
          </cell>
        </row>
        <row r="252">
          <cell r="A252">
            <v>180</v>
          </cell>
          <cell r="B252">
            <v>4</v>
          </cell>
          <cell r="C252">
            <v>117</v>
          </cell>
          <cell r="D252" t="str">
            <v>Archiving &amp; Management IT - by Scale - Russia</v>
          </cell>
          <cell r="E252" t="str">
            <v>Russia</v>
          </cell>
        </row>
        <row r="253">
          <cell r="A253">
            <v>181</v>
          </cell>
          <cell r="B253">
            <v>4</v>
          </cell>
          <cell r="C253">
            <v>118</v>
          </cell>
          <cell r="D253" t="str">
            <v>Archiving &amp; Management IT - by Architecture - Russia</v>
          </cell>
          <cell r="E253" t="str">
            <v>Russia</v>
          </cell>
        </row>
        <row r="254">
          <cell r="A254" t="str">
            <v>57ow</v>
          </cell>
          <cell r="B254">
            <v>4</v>
          </cell>
          <cell r="C254">
            <v>109</v>
          </cell>
          <cell r="D254" t="str">
            <v>Operational &amp; Workflow Market - by Product - Russia</v>
          </cell>
          <cell r="E254" t="str">
            <v>Russia</v>
          </cell>
        </row>
        <row r="255">
          <cell r="A255" t="str">
            <v>58ow</v>
          </cell>
          <cell r="B255">
            <v>4</v>
          </cell>
          <cell r="C255">
            <v>110</v>
          </cell>
          <cell r="D255" t="str">
            <v>Operational &amp; Workflow Market - by Business Model - Russia</v>
          </cell>
          <cell r="E255" t="str">
            <v>Russia</v>
          </cell>
        </row>
        <row r="256">
          <cell r="A256" t="str">
            <v>59ow</v>
          </cell>
          <cell r="B256">
            <v>4</v>
          </cell>
          <cell r="C256">
            <v>111</v>
          </cell>
          <cell r="D256" t="str">
            <v>Operational &amp; Workflow Market - by Scale - Russia</v>
          </cell>
          <cell r="E256" t="str">
            <v>Russia</v>
          </cell>
        </row>
        <row r="257">
          <cell r="A257" t="str">
            <v>60ow</v>
          </cell>
          <cell r="B257">
            <v>4</v>
          </cell>
          <cell r="C257">
            <v>112</v>
          </cell>
          <cell r="D257" t="str">
            <v>Operational &amp; Workflow Market - by Architecture - Russia</v>
          </cell>
          <cell r="E257" t="str">
            <v>Russia</v>
          </cell>
        </row>
        <row r="258">
          <cell r="A258">
            <v>182</v>
          </cell>
          <cell r="B258">
            <v>4</v>
          </cell>
          <cell r="C258">
            <v>119</v>
          </cell>
          <cell r="D258" t="str">
            <v>Imaging IT and Archiving Management - Dashboard - Eastern Europe</v>
          </cell>
          <cell r="E258" t="str">
            <v>Eastern Europe</v>
          </cell>
        </row>
        <row r="259">
          <cell r="A259">
            <v>183</v>
          </cell>
          <cell r="B259">
            <v>4</v>
          </cell>
          <cell r="C259">
            <v>120</v>
          </cell>
          <cell r="D259" t="str">
            <v>Imaging IT and Archiving Management - by Product - Eastern Europe</v>
          </cell>
          <cell r="E259" t="str">
            <v>Eastern Europe</v>
          </cell>
        </row>
        <row r="260">
          <cell r="A260">
            <v>184</v>
          </cell>
          <cell r="B260">
            <v>4</v>
          </cell>
          <cell r="C260">
            <v>121</v>
          </cell>
          <cell r="D260" t="str">
            <v>Radiology Market - by Business Model - Eastern Europe</v>
          </cell>
          <cell r="E260" t="str">
            <v>Eastern Europe</v>
          </cell>
        </row>
        <row r="261">
          <cell r="A261">
            <v>185</v>
          </cell>
          <cell r="B261">
            <v>4</v>
          </cell>
          <cell r="C261">
            <v>122</v>
          </cell>
          <cell r="D261" t="str">
            <v>Radiology Market - by Scale - Eastern Europe</v>
          </cell>
          <cell r="E261" t="str">
            <v>Eastern Europe</v>
          </cell>
        </row>
        <row r="262">
          <cell r="A262">
            <v>186</v>
          </cell>
          <cell r="B262">
            <v>4</v>
          </cell>
          <cell r="C262">
            <v>123</v>
          </cell>
          <cell r="D262" t="str">
            <v>Radiology Market - by Architecture - Eastern Europe</v>
          </cell>
          <cell r="E262" t="str">
            <v>Eastern Europe</v>
          </cell>
        </row>
        <row r="263">
          <cell r="A263">
            <v>187</v>
          </cell>
          <cell r="B263">
            <v>4</v>
          </cell>
          <cell r="C263">
            <v>124</v>
          </cell>
          <cell r="D263" t="str">
            <v>Cardiology Market - by Business Model - Eastern Europe</v>
          </cell>
          <cell r="E263" t="str">
            <v>Eastern Europe</v>
          </cell>
        </row>
        <row r="264">
          <cell r="A264">
            <v>188</v>
          </cell>
          <cell r="B264">
            <v>4</v>
          </cell>
          <cell r="C264">
            <v>125</v>
          </cell>
          <cell r="D264" t="str">
            <v>Cardiology Market - by Scale - Eastern Europe</v>
          </cell>
          <cell r="E264" t="str">
            <v>Eastern Europe</v>
          </cell>
        </row>
        <row r="265">
          <cell r="A265">
            <v>189</v>
          </cell>
          <cell r="B265">
            <v>4</v>
          </cell>
          <cell r="C265">
            <v>126</v>
          </cell>
          <cell r="D265" t="str">
            <v>Cardiology Market - by Architecture - Eastern Europe</v>
          </cell>
          <cell r="E265" t="str">
            <v>Eastern Europe</v>
          </cell>
        </row>
        <row r="266">
          <cell r="A266">
            <v>190</v>
          </cell>
          <cell r="B266">
            <v>4</v>
          </cell>
          <cell r="C266">
            <v>127</v>
          </cell>
          <cell r="D266" t="str">
            <v>Archiving &amp; Management IT - by Business Model - Eastern Europe</v>
          </cell>
          <cell r="E266" t="str">
            <v>Eastern Europe</v>
          </cell>
        </row>
        <row r="267">
          <cell r="A267">
            <v>191</v>
          </cell>
          <cell r="B267">
            <v>4</v>
          </cell>
          <cell r="C267">
            <v>128</v>
          </cell>
          <cell r="D267" t="str">
            <v>Archiving &amp; Management IT - by Scale - Eastern Europe</v>
          </cell>
          <cell r="E267" t="str">
            <v>Eastern Europe</v>
          </cell>
        </row>
        <row r="268">
          <cell r="A268">
            <v>192</v>
          </cell>
          <cell r="B268">
            <v>4</v>
          </cell>
          <cell r="C268">
            <v>129</v>
          </cell>
          <cell r="D268" t="str">
            <v>Archiving &amp; Management IT - by Architecture - Eastern Europe</v>
          </cell>
          <cell r="E268" t="str">
            <v>Eastern Europe</v>
          </cell>
        </row>
        <row r="269">
          <cell r="A269" t="str">
            <v>61ow</v>
          </cell>
          <cell r="B269">
            <v>4</v>
          </cell>
          <cell r="C269">
            <v>120</v>
          </cell>
          <cell r="D269" t="str">
            <v>Operational &amp; Workflow Market - by Product - Eastern Europe</v>
          </cell>
          <cell r="E269" t="str">
            <v>Eastern Europe</v>
          </cell>
        </row>
        <row r="270">
          <cell r="A270" t="str">
            <v>62ow</v>
          </cell>
          <cell r="B270">
            <v>4</v>
          </cell>
          <cell r="C270">
            <v>121</v>
          </cell>
          <cell r="D270" t="str">
            <v>Operational &amp; Workflow Market - by Business Model - Eastern Europe</v>
          </cell>
          <cell r="E270" t="str">
            <v>Eastern Europe</v>
          </cell>
        </row>
        <row r="271">
          <cell r="A271" t="str">
            <v>63ow</v>
          </cell>
          <cell r="B271">
            <v>4</v>
          </cell>
          <cell r="C271">
            <v>122</v>
          </cell>
          <cell r="D271" t="str">
            <v>Operational &amp; Workflow Market - by Scale - Eastern Europe</v>
          </cell>
          <cell r="E271" t="str">
            <v>Eastern Europe</v>
          </cell>
        </row>
        <row r="272">
          <cell r="A272" t="str">
            <v>64ow</v>
          </cell>
          <cell r="B272">
            <v>4</v>
          </cell>
          <cell r="C272">
            <v>123</v>
          </cell>
          <cell r="D272" t="str">
            <v>Operational &amp; Workflow Market - by Architecture - Eastern Europe</v>
          </cell>
          <cell r="E272" t="str">
            <v>Eastern Europe</v>
          </cell>
        </row>
        <row r="273">
          <cell r="A273">
            <v>193</v>
          </cell>
          <cell r="B273">
            <v>5</v>
          </cell>
          <cell r="C273">
            <v>1</v>
          </cell>
          <cell r="D273" t="str">
            <v>Imaging IT and Archiving Management - by Product - Asia Pacific</v>
          </cell>
          <cell r="E273" t="str">
            <v>Asia Pacific</v>
          </cell>
        </row>
        <row r="274">
          <cell r="A274">
            <v>194</v>
          </cell>
          <cell r="B274">
            <v>5</v>
          </cell>
          <cell r="C274">
            <v>2</v>
          </cell>
          <cell r="D274" t="str">
            <v>Market Summary and Insights - Asia Pacific</v>
          </cell>
          <cell r="E274" t="str">
            <v>Asia Pacific</v>
          </cell>
        </row>
        <row r="275">
          <cell r="A275" t="str">
            <v>apacow1</v>
          </cell>
          <cell r="B275">
            <v>5</v>
          </cell>
          <cell r="C275">
            <v>1</v>
          </cell>
          <cell r="D275" t="str">
            <v>Operational &amp; Workflow Market - by Product - Asia Pacific</v>
          </cell>
          <cell r="E275" t="str">
            <v>Asia Pacific</v>
          </cell>
        </row>
        <row r="276">
          <cell r="A276" t="str">
            <v>apacow2</v>
          </cell>
          <cell r="B276">
            <v>5</v>
          </cell>
          <cell r="C276">
            <v>2</v>
          </cell>
          <cell r="D276" t="str">
            <v>Operational &amp; Workflow Market - by Business Model - Asia Pacific</v>
          </cell>
          <cell r="E276" t="str">
            <v>Asia Pacific</v>
          </cell>
        </row>
        <row r="277">
          <cell r="A277" t="str">
            <v>apacow3</v>
          </cell>
          <cell r="B277">
            <v>5</v>
          </cell>
          <cell r="C277">
            <v>3</v>
          </cell>
          <cell r="D277" t="str">
            <v>Operational &amp; Workflow Market - by Scale - Asia Pacific</v>
          </cell>
          <cell r="E277" t="str">
            <v>Asia Pacific</v>
          </cell>
        </row>
        <row r="278">
          <cell r="A278">
            <v>197</v>
          </cell>
          <cell r="B278">
            <v>5</v>
          </cell>
          <cell r="C278">
            <v>5</v>
          </cell>
          <cell r="D278" t="str">
            <v>Imaging IT and Archiving Management - Dashboard - China</v>
          </cell>
          <cell r="E278" t="str">
            <v>China</v>
          </cell>
        </row>
        <row r="279">
          <cell r="A279">
            <v>198</v>
          </cell>
          <cell r="B279">
            <v>5</v>
          </cell>
          <cell r="C279">
            <v>6</v>
          </cell>
          <cell r="D279" t="str">
            <v>Imaging IT and Archiving Management - by Product - China</v>
          </cell>
          <cell r="E279" t="str">
            <v>China</v>
          </cell>
        </row>
        <row r="280">
          <cell r="A280">
            <v>199</v>
          </cell>
          <cell r="B280">
            <v>5</v>
          </cell>
          <cell r="C280">
            <v>7</v>
          </cell>
          <cell r="D280" t="str">
            <v>Radiology Market - by Business Model - China</v>
          </cell>
          <cell r="E280" t="str">
            <v>China</v>
          </cell>
        </row>
        <row r="281">
          <cell r="A281">
            <v>200</v>
          </cell>
          <cell r="B281">
            <v>5</v>
          </cell>
          <cell r="C281">
            <v>8</v>
          </cell>
          <cell r="D281" t="str">
            <v>Radiology Market - by Scale - China</v>
          </cell>
          <cell r="E281" t="str">
            <v>China</v>
          </cell>
        </row>
        <row r="282">
          <cell r="A282">
            <v>201</v>
          </cell>
          <cell r="B282">
            <v>5</v>
          </cell>
          <cell r="C282">
            <v>9</v>
          </cell>
          <cell r="D282" t="str">
            <v>Radiology Market - by Architecture - China</v>
          </cell>
          <cell r="E282" t="str">
            <v>China</v>
          </cell>
        </row>
        <row r="283">
          <cell r="A283">
            <v>202</v>
          </cell>
          <cell r="B283">
            <v>5</v>
          </cell>
          <cell r="C283">
            <v>10</v>
          </cell>
          <cell r="D283" t="str">
            <v>Cardiology Market - by Business Model - China</v>
          </cell>
          <cell r="E283" t="str">
            <v>China</v>
          </cell>
        </row>
        <row r="284">
          <cell r="A284">
            <v>203</v>
          </cell>
          <cell r="B284">
            <v>5</v>
          </cell>
          <cell r="C284">
            <v>11</v>
          </cell>
          <cell r="D284" t="str">
            <v>Cardiology Market - by Scale - China</v>
          </cell>
          <cell r="E284" t="str">
            <v>China</v>
          </cell>
        </row>
        <row r="285">
          <cell r="A285">
            <v>204</v>
          </cell>
          <cell r="B285">
            <v>5</v>
          </cell>
          <cell r="C285">
            <v>12</v>
          </cell>
          <cell r="D285" t="str">
            <v>Cardiology Market - by Architecture - China</v>
          </cell>
          <cell r="E285" t="str">
            <v>China</v>
          </cell>
        </row>
        <row r="286">
          <cell r="A286">
            <v>205</v>
          </cell>
          <cell r="B286">
            <v>5</v>
          </cell>
          <cell r="C286">
            <v>13</v>
          </cell>
          <cell r="D286" t="str">
            <v>Archiving &amp; Management IT - by Business Model - China</v>
          </cell>
          <cell r="E286" t="str">
            <v>China</v>
          </cell>
        </row>
        <row r="287">
          <cell r="A287">
            <v>206</v>
          </cell>
          <cell r="B287">
            <v>5</v>
          </cell>
          <cell r="C287">
            <v>14</v>
          </cell>
          <cell r="D287" t="str">
            <v>Archiving &amp; Management IT - by Scale - China</v>
          </cell>
          <cell r="E287" t="str">
            <v>China</v>
          </cell>
        </row>
        <row r="288">
          <cell r="A288">
            <v>207</v>
          </cell>
          <cell r="B288">
            <v>5</v>
          </cell>
          <cell r="C288">
            <v>15</v>
          </cell>
          <cell r="D288" t="str">
            <v>Archiving &amp; Management IT - by Architecture - China</v>
          </cell>
          <cell r="E288" t="str">
            <v>China</v>
          </cell>
        </row>
        <row r="289">
          <cell r="A289" t="str">
            <v>65ow</v>
          </cell>
          <cell r="B289">
            <v>5</v>
          </cell>
          <cell r="C289">
            <v>6</v>
          </cell>
          <cell r="D289" t="str">
            <v>Operational &amp; Workflow Market - by Product - China</v>
          </cell>
          <cell r="E289" t="str">
            <v>China</v>
          </cell>
        </row>
        <row r="290">
          <cell r="A290" t="str">
            <v>66ow</v>
          </cell>
          <cell r="B290">
            <v>5</v>
          </cell>
          <cell r="C290">
            <v>7</v>
          </cell>
          <cell r="D290" t="str">
            <v>Operational &amp; Workflow Market - by Business Model - China</v>
          </cell>
          <cell r="E290" t="str">
            <v>China</v>
          </cell>
        </row>
        <row r="291">
          <cell r="A291" t="str">
            <v>67ow</v>
          </cell>
          <cell r="B291">
            <v>5</v>
          </cell>
          <cell r="C291">
            <v>8</v>
          </cell>
          <cell r="D291" t="str">
            <v>Operational &amp; Workflow Market - by Scale - China</v>
          </cell>
          <cell r="E291" t="str">
            <v>China</v>
          </cell>
        </row>
        <row r="292">
          <cell r="A292" t="str">
            <v>68ow</v>
          </cell>
          <cell r="B292">
            <v>5</v>
          </cell>
          <cell r="C292">
            <v>9</v>
          </cell>
          <cell r="D292" t="str">
            <v>Operational &amp; Workflow Market - by Architecture - China</v>
          </cell>
          <cell r="E292" t="str">
            <v>China</v>
          </cell>
        </row>
        <row r="293">
          <cell r="A293">
            <v>208</v>
          </cell>
          <cell r="B293">
            <v>5</v>
          </cell>
          <cell r="C293">
            <v>16</v>
          </cell>
          <cell r="D293" t="str">
            <v>Imaging IT and Archiving Management - Dashboard - India</v>
          </cell>
          <cell r="E293" t="str">
            <v>India</v>
          </cell>
        </row>
        <row r="294">
          <cell r="A294">
            <v>209</v>
          </cell>
          <cell r="B294">
            <v>5</v>
          </cell>
          <cell r="C294">
            <v>17</v>
          </cell>
          <cell r="D294" t="str">
            <v>Imaging IT and Archiving Management - by Product - India</v>
          </cell>
          <cell r="E294" t="str">
            <v>India</v>
          </cell>
        </row>
        <row r="295">
          <cell r="A295">
            <v>210</v>
          </cell>
          <cell r="B295">
            <v>5</v>
          </cell>
          <cell r="C295">
            <v>18</v>
          </cell>
          <cell r="D295" t="str">
            <v>Radiology Market - by Business Model - India</v>
          </cell>
          <cell r="E295" t="str">
            <v>India</v>
          </cell>
        </row>
        <row r="296">
          <cell r="A296">
            <v>211</v>
          </cell>
          <cell r="B296">
            <v>5</v>
          </cell>
          <cell r="C296">
            <v>19</v>
          </cell>
          <cell r="D296" t="str">
            <v>Radiology Market - by Scale - India</v>
          </cell>
          <cell r="E296" t="str">
            <v>India</v>
          </cell>
        </row>
        <row r="297">
          <cell r="A297">
            <v>212</v>
          </cell>
          <cell r="B297">
            <v>5</v>
          </cell>
          <cell r="C297">
            <v>20</v>
          </cell>
          <cell r="D297" t="str">
            <v>Radiology Market - by Architecture - India</v>
          </cell>
          <cell r="E297" t="str">
            <v>India</v>
          </cell>
        </row>
        <row r="298">
          <cell r="A298">
            <v>213</v>
          </cell>
          <cell r="B298">
            <v>5</v>
          </cell>
          <cell r="C298">
            <v>21</v>
          </cell>
          <cell r="D298" t="str">
            <v>Cardiology Market - by Business Model - India</v>
          </cell>
          <cell r="E298" t="str">
            <v>India</v>
          </cell>
        </row>
        <row r="299">
          <cell r="A299">
            <v>214</v>
          </cell>
          <cell r="B299">
            <v>5</v>
          </cell>
          <cell r="C299">
            <v>22</v>
          </cell>
          <cell r="D299" t="str">
            <v>Cardiology Market - by Scale - India</v>
          </cell>
          <cell r="E299" t="str">
            <v>India</v>
          </cell>
        </row>
        <row r="300">
          <cell r="A300">
            <v>215</v>
          </cell>
          <cell r="B300">
            <v>5</v>
          </cell>
          <cell r="C300">
            <v>23</v>
          </cell>
          <cell r="D300" t="str">
            <v>Cardiology Market - by Architecture - India</v>
          </cell>
          <cell r="E300" t="str">
            <v>India</v>
          </cell>
        </row>
        <row r="301">
          <cell r="A301">
            <v>216</v>
          </cell>
          <cell r="B301">
            <v>5</v>
          </cell>
          <cell r="C301">
            <v>24</v>
          </cell>
          <cell r="D301" t="str">
            <v>Archiving &amp; Management IT - by Business Model - India</v>
          </cell>
          <cell r="E301" t="str">
            <v>India</v>
          </cell>
        </row>
        <row r="302">
          <cell r="A302">
            <v>217</v>
          </cell>
          <cell r="B302">
            <v>5</v>
          </cell>
          <cell r="C302">
            <v>25</v>
          </cell>
          <cell r="D302" t="str">
            <v>Archiving &amp; Management IT - by Scale - India</v>
          </cell>
          <cell r="E302" t="str">
            <v>India</v>
          </cell>
        </row>
        <row r="303">
          <cell r="A303">
            <v>218</v>
          </cell>
          <cell r="B303">
            <v>5</v>
          </cell>
          <cell r="C303">
            <v>26</v>
          </cell>
          <cell r="D303" t="str">
            <v>Archiving &amp; Management IT - by Architecture - India</v>
          </cell>
          <cell r="E303" t="str">
            <v>India</v>
          </cell>
        </row>
        <row r="304">
          <cell r="A304" t="str">
            <v>69ow</v>
          </cell>
          <cell r="B304">
            <v>5</v>
          </cell>
          <cell r="C304">
            <v>17</v>
          </cell>
          <cell r="D304" t="str">
            <v>Operational &amp; Workflow Market - by Product - India</v>
          </cell>
          <cell r="E304" t="str">
            <v>India</v>
          </cell>
        </row>
        <row r="305">
          <cell r="A305" t="str">
            <v>70ow</v>
          </cell>
          <cell r="B305">
            <v>5</v>
          </cell>
          <cell r="C305">
            <v>18</v>
          </cell>
          <cell r="D305" t="str">
            <v>Operational &amp; Workflow Market - by Business Model - India</v>
          </cell>
          <cell r="E305" t="str">
            <v>India</v>
          </cell>
        </row>
        <row r="306">
          <cell r="A306" t="str">
            <v>71ow</v>
          </cell>
          <cell r="B306">
            <v>5</v>
          </cell>
          <cell r="C306">
            <v>19</v>
          </cell>
          <cell r="D306" t="str">
            <v>Operational &amp; Workflow Market - by Scale - India</v>
          </cell>
          <cell r="E306" t="str">
            <v>India</v>
          </cell>
        </row>
        <row r="307">
          <cell r="A307" t="str">
            <v>72ow</v>
          </cell>
          <cell r="B307">
            <v>5</v>
          </cell>
          <cell r="C307">
            <v>20</v>
          </cell>
          <cell r="D307" t="str">
            <v>Operational &amp; Workflow Market - by Architecture - India</v>
          </cell>
          <cell r="E307" t="str">
            <v>India</v>
          </cell>
        </row>
        <row r="308">
          <cell r="A308">
            <v>219</v>
          </cell>
          <cell r="B308">
            <v>5</v>
          </cell>
          <cell r="C308">
            <v>27</v>
          </cell>
          <cell r="D308" t="str">
            <v>Imaging IT and Archiving Management - Dashboard - Japan</v>
          </cell>
          <cell r="E308" t="str">
            <v>Japan</v>
          </cell>
        </row>
        <row r="309">
          <cell r="A309">
            <v>220</v>
          </cell>
          <cell r="B309">
            <v>5</v>
          </cell>
          <cell r="C309">
            <v>28</v>
          </cell>
          <cell r="D309" t="str">
            <v>Imaging IT and Archiving Management - by Product - Japan</v>
          </cell>
          <cell r="E309" t="str">
            <v>Japan</v>
          </cell>
        </row>
        <row r="310">
          <cell r="A310">
            <v>221</v>
          </cell>
          <cell r="B310">
            <v>5</v>
          </cell>
          <cell r="C310">
            <v>29</v>
          </cell>
          <cell r="D310" t="str">
            <v>Radiology Market - by Business Model - Japan</v>
          </cell>
          <cell r="E310" t="str">
            <v>Japan</v>
          </cell>
        </row>
        <row r="311">
          <cell r="A311">
            <v>222</v>
          </cell>
          <cell r="B311">
            <v>5</v>
          </cell>
          <cell r="C311">
            <v>30</v>
          </cell>
          <cell r="D311" t="str">
            <v>Radiology Market - by Scale - Japan</v>
          </cell>
          <cell r="E311" t="str">
            <v>Japan</v>
          </cell>
        </row>
        <row r="312">
          <cell r="A312">
            <v>223</v>
          </cell>
          <cell r="B312">
            <v>5</v>
          </cell>
          <cell r="C312">
            <v>31</v>
          </cell>
          <cell r="D312" t="str">
            <v>Radiology Market - by Architecture - Japan</v>
          </cell>
          <cell r="E312" t="str">
            <v>Japan</v>
          </cell>
        </row>
        <row r="313">
          <cell r="A313">
            <v>224</v>
          </cell>
          <cell r="B313">
            <v>5</v>
          </cell>
          <cell r="C313">
            <v>32</v>
          </cell>
          <cell r="D313" t="str">
            <v>Cardiology Market - by Business Model - Japan</v>
          </cell>
          <cell r="E313" t="str">
            <v>Japan</v>
          </cell>
        </row>
        <row r="314">
          <cell r="A314">
            <v>225</v>
          </cell>
          <cell r="B314">
            <v>5</v>
          </cell>
          <cell r="C314">
            <v>33</v>
          </cell>
          <cell r="D314" t="str">
            <v>Cardiology Market - by Scale - Japan</v>
          </cell>
          <cell r="E314" t="str">
            <v>Japan</v>
          </cell>
        </row>
        <row r="315">
          <cell r="A315">
            <v>226</v>
          </cell>
          <cell r="B315">
            <v>5</v>
          </cell>
          <cell r="C315">
            <v>34</v>
          </cell>
          <cell r="D315" t="str">
            <v>Cardiology Market - by Architecture - Japan</v>
          </cell>
          <cell r="E315" t="str">
            <v>Japan</v>
          </cell>
        </row>
        <row r="316">
          <cell r="A316">
            <v>227</v>
          </cell>
          <cell r="B316">
            <v>5</v>
          </cell>
          <cell r="C316">
            <v>35</v>
          </cell>
          <cell r="D316" t="str">
            <v>Archiving &amp; Management IT - by Business Model - Japan</v>
          </cell>
          <cell r="E316" t="str">
            <v>Japan</v>
          </cell>
        </row>
        <row r="317">
          <cell r="A317">
            <v>228</v>
          </cell>
          <cell r="B317">
            <v>5</v>
          </cell>
          <cell r="C317">
            <v>36</v>
          </cell>
          <cell r="D317" t="str">
            <v>Archiving &amp; Management IT - by Scale - Japan</v>
          </cell>
          <cell r="E317" t="str">
            <v>Japan</v>
          </cell>
        </row>
        <row r="318">
          <cell r="A318">
            <v>229</v>
          </cell>
          <cell r="B318">
            <v>5</v>
          </cell>
          <cell r="C318">
            <v>37</v>
          </cell>
          <cell r="D318" t="str">
            <v>Archiving &amp; Management IT - by Architecture - Japan</v>
          </cell>
          <cell r="E318" t="str">
            <v>Japan</v>
          </cell>
        </row>
        <row r="319">
          <cell r="A319" t="str">
            <v>73ow</v>
          </cell>
          <cell r="B319">
            <v>5</v>
          </cell>
          <cell r="C319">
            <v>28</v>
          </cell>
          <cell r="D319" t="str">
            <v>Operational &amp; Workflow Market - by Product - Japan</v>
          </cell>
          <cell r="E319" t="str">
            <v>Japan</v>
          </cell>
        </row>
        <row r="320">
          <cell r="A320" t="str">
            <v>74ow</v>
          </cell>
          <cell r="B320">
            <v>5</v>
          </cell>
          <cell r="C320">
            <v>29</v>
          </cell>
          <cell r="D320" t="str">
            <v>Operational &amp; Workflow Market - by Business Model - Japan</v>
          </cell>
          <cell r="E320" t="str">
            <v>Japan</v>
          </cell>
        </row>
        <row r="321">
          <cell r="A321" t="str">
            <v>75ow</v>
          </cell>
          <cell r="B321">
            <v>5</v>
          </cell>
          <cell r="C321">
            <v>30</v>
          </cell>
          <cell r="D321" t="str">
            <v>Operational &amp; Workflow Market - by Scale - Japan</v>
          </cell>
          <cell r="E321" t="str">
            <v>Japan</v>
          </cell>
        </row>
        <row r="322">
          <cell r="A322" t="str">
            <v>76ow</v>
          </cell>
          <cell r="B322">
            <v>5</v>
          </cell>
          <cell r="C322">
            <v>31</v>
          </cell>
          <cell r="D322" t="str">
            <v>Operational &amp; Workflow Market - by Architecture - Japan</v>
          </cell>
          <cell r="E322" t="str">
            <v>Japan</v>
          </cell>
        </row>
        <row r="323">
          <cell r="A323">
            <v>230</v>
          </cell>
          <cell r="B323">
            <v>5</v>
          </cell>
          <cell r="C323">
            <v>38</v>
          </cell>
          <cell r="D323" t="str">
            <v>Imaging IT and Archiving Management - Dashboard - Oceania</v>
          </cell>
          <cell r="E323" t="str">
            <v>Oceania</v>
          </cell>
        </row>
        <row r="324">
          <cell r="A324">
            <v>231</v>
          </cell>
          <cell r="B324">
            <v>5</v>
          </cell>
          <cell r="C324">
            <v>39</v>
          </cell>
          <cell r="D324" t="str">
            <v>Imaging IT and Archiving Management - by Product - Oceania</v>
          </cell>
          <cell r="E324" t="str">
            <v>Oceania</v>
          </cell>
        </row>
        <row r="325">
          <cell r="A325">
            <v>232</v>
          </cell>
          <cell r="B325">
            <v>5</v>
          </cell>
          <cell r="C325">
            <v>40</v>
          </cell>
          <cell r="D325" t="str">
            <v>Radiology Market - by Business Model - Oceania</v>
          </cell>
          <cell r="E325" t="str">
            <v>Oceania</v>
          </cell>
        </row>
        <row r="326">
          <cell r="A326">
            <v>233</v>
          </cell>
          <cell r="B326">
            <v>5</v>
          </cell>
          <cell r="C326">
            <v>41</v>
          </cell>
          <cell r="D326" t="str">
            <v>Radiology Market - by Scale - Oceania</v>
          </cell>
          <cell r="E326" t="str">
            <v>Oceania</v>
          </cell>
        </row>
        <row r="327">
          <cell r="A327">
            <v>234</v>
          </cell>
          <cell r="B327">
            <v>5</v>
          </cell>
          <cell r="C327">
            <v>42</v>
          </cell>
          <cell r="D327" t="str">
            <v>Radiology Market - by Architecture - Oceania</v>
          </cell>
          <cell r="E327" t="str">
            <v>Oceania</v>
          </cell>
        </row>
        <row r="328">
          <cell r="A328">
            <v>235</v>
          </cell>
          <cell r="B328">
            <v>5</v>
          </cell>
          <cell r="C328">
            <v>43</v>
          </cell>
          <cell r="D328" t="str">
            <v>Cardiology Market - by Business Model - Oceania</v>
          </cell>
          <cell r="E328" t="str">
            <v>Oceania</v>
          </cell>
        </row>
        <row r="329">
          <cell r="A329">
            <v>236</v>
          </cell>
          <cell r="B329">
            <v>5</v>
          </cell>
          <cell r="C329">
            <v>44</v>
          </cell>
          <cell r="D329" t="str">
            <v>Cardiology Market - by Scale - Oceania</v>
          </cell>
          <cell r="E329" t="str">
            <v>Oceania</v>
          </cell>
        </row>
        <row r="330">
          <cell r="A330">
            <v>237</v>
          </cell>
          <cell r="B330">
            <v>5</v>
          </cell>
          <cell r="C330">
            <v>45</v>
          </cell>
          <cell r="D330" t="str">
            <v>Cardiology Market - by Architecture - Oceania</v>
          </cell>
          <cell r="E330" t="str">
            <v>Oceania</v>
          </cell>
        </row>
        <row r="331">
          <cell r="A331">
            <v>238</v>
          </cell>
          <cell r="B331">
            <v>5</v>
          </cell>
          <cell r="C331">
            <v>46</v>
          </cell>
          <cell r="D331" t="str">
            <v>Archiving &amp; Management IT - by Business Model - Oceania</v>
          </cell>
          <cell r="E331" t="str">
            <v>Oceania</v>
          </cell>
        </row>
        <row r="332">
          <cell r="A332">
            <v>239</v>
          </cell>
          <cell r="B332">
            <v>5</v>
          </cell>
          <cell r="C332">
            <v>47</v>
          </cell>
          <cell r="D332" t="str">
            <v>Archiving &amp; Management IT - by Scale - Oceania</v>
          </cell>
          <cell r="E332" t="str">
            <v>Oceania</v>
          </cell>
        </row>
        <row r="333">
          <cell r="A333">
            <v>240</v>
          </cell>
          <cell r="B333">
            <v>5</v>
          </cell>
          <cell r="C333">
            <v>48</v>
          </cell>
          <cell r="D333" t="str">
            <v>Archiving &amp; Management IT - by Architecture - Oceania</v>
          </cell>
          <cell r="E333" t="str">
            <v>Oceania</v>
          </cell>
        </row>
        <row r="334">
          <cell r="A334" t="str">
            <v>77ow</v>
          </cell>
          <cell r="B334">
            <v>5</v>
          </cell>
          <cell r="C334">
            <v>39</v>
          </cell>
          <cell r="D334" t="str">
            <v>Operational &amp; Workflow Market - by Product - Oceania</v>
          </cell>
          <cell r="E334" t="str">
            <v>Oceania</v>
          </cell>
        </row>
        <row r="335">
          <cell r="A335" t="str">
            <v>78ow</v>
          </cell>
          <cell r="B335">
            <v>5</v>
          </cell>
          <cell r="C335">
            <v>40</v>
          </cell>
          <cell r="D335" t="str">
            <v>Operational &amp; Workflow Market - by Business Model - Oceania</v>
          </cell>
          <cell r="E335" t="str">
            <v>Oceania</v>
          </cell>
        </row>
        <row r="336">
          <cell r="A336" t="str">
            <v>79ow</v>
          </cell>
          <cell r="B336">
            <v>5</v>
          </cell>
          <cell r="C336">
            <v>41</v>
          </cell>
          <cell r="D336" t="str">
            <v>Operational &amp; Workflow Market - by Scale - Oceania</v>
          </cell>
          <cell r="E336" t="str">
            <v>Oceania</v>
          </cell>
        </row>
        <row r="337">
          <cell r="A337" t="str">
            <v>80ow</v>
          </cell>
          <cell r="B337">
            <v>5</v>
          </cell>
          <cell r="C337">
            <v>42</v>
          </cell>
          <cell r="D337" t="str">
            <v>Operational &amp; Workflow Market - by Architecture - Oceania</v>
          </cell>
          <cell r="E337" t="str">
            <v>Oceania</v>
          </cell>
        </row>
        <row r="338">
          <cell r="A338">
            <v>241</v>
          </cell>
          <cell r="B338">
            <v>5</v>
          </cell>
          <cell r="C338">
            <v>49</v>
          </cell>
          <cell r="D338" t="str">
            <v>Imaging IT and Archiving Management - Dashboard - South Korea</v>
          </cell>
          <cell r="E338" t="str">
            <v>South Korea</v>
          </cell>
        </row>
        <row r="339">
          <cell r="A339">
            <v>242</v>
          </cell>
          <cell r="B339">
            <v>5</v>
          </cell>
          <cell r="C339">
            <v>50</v>
          </cell>
          <cell r="D339" t="str">
            <v>Imaging IT and Archiving Management - by Product - South Korea</v>
          </cell>
          <cell r="E339" t="str">
            <v>South Korea</v>
          </cell>
        </row>
        <row r="340">
          <cell r="A340">
            <v>243</v>
          </cell>
          <cell r="B340">
            <v>5</v>
          </cell>
          <cell r="C340">
            <v>51</v>
          </cell>
          <cell r="D340" t="str">
            <v>Radiology Market - by Business Model - South Korea</v>
          </cell>
          <cell r="E340" t="str">
            <v>South Korea</v>
          </cell>
        </row>
        <row r="341">
          <cell r="A341">
            <v>244</v>
          </cell>
          <cell r="B341">
            <v>5</v>
          </cell>
          <cell r="C341">
            <v>52</v>
          </cell>
          <cell r="D341" t="str">
            <v>Radiology Market - by Scale - South Korea</v>
          </cell>
          <cell r="E341" t="str">
            <v>South Korea</v>
          </cell>
        </row>
        <row r="342">
          <cell r="A342">
            <v>245</v>
          </cell>
          <cell r="B342">
            <v>5</v>
          </cell>
          <cell r="C342">
            <v>53</v>
          </cell>
          <cell r="D342" t="str">
            <v>Radiology Market - by Architecture - South Korea</v>
          </cell>
          <cell r="E342" t="str">
            <v>South Korea</v>
          </cell>
        </row>
        <row r="343">
          <cell r="A343">
            <v>246</v>
          </cell>
          <cell r="B343">
            <v>5</v>
          </cell>
          <cell r="C343">
            <v>54</v>
          </cell>
          <cell r="D343" t="str">
            <v>Cardiology Market - by Business Model - South Korea</v>
          </cell>
          <cell r="E343" t="str">
            <v>South Korea</v>
          </cell>
        </row>
        <row r="344">
          <cell r="A344">
            <v>247</v>
          </cell>
          <cell r="B344">
            <v>5</v>
          </cell>
          <cell r="C344">
            <v>55</v>
          </cell>
          <cell r="D344" t="str">
            <v>Cardiology Market - by Scale - South Korea</v>
          </cell>
          <cell r="E344" t="str">
            <v>South Korea</v>
          </cell>
        </row>
        <row r="345">
          <cell r="A345">
            <v>248</v>
          </cell>
          <cell r="B345">
            <v>5</v>
          </cell>
          <cell r="C345">
            <v>56</v>
          </cell>
          <cell r="D345" t="str">
            <v>Cardiology Market - by Architecture - South Korea</v>
          </cell>
          <cell r="E345" t="str">
            <v>South Korea</v>
          </cell>
        </row>
        <row r="346">
          <cell r="A346">
            <v>249</v>
          </cell>
          <cell r="B346">
            <v>5</v>
          </cell>
          <cell r="C346">
            <v>57</v>
          </cell>
          <cell r="D346" t="str">
            <v>Archiving &amp; Management IT - by Business Model - South Korea</v>
          </cell>
          <cell r="E346" t="str">
            <v>South Korea</v>
          </cell>
        </row>
        <row r="347">
          <cell r="A347">
            <v>250</v>
          </cell>
          <cell r="B347">
            <v>5</v>
          </cell>
          <cell r="C347">
            <v>58</v>
          </cell>
          <cell r="D347" t="str">
            <v>Archiving &amp; Management IT - by Scale - South Korea</v>
          </cell>
          <cell r="E347" t="str">
            <v>South Korea</v>
          </cell>
        </row>
        <row r="348">
          <cell r="A348">
            <v>251</v>
          </cell>
          <cell r="B348">
            <v>5</v>
          </cell>
          <cell r="C348">
            <v>59</v>
          </cell>
          <cell r="D348" t="str">
            <v>Archiving &amp; Management IT - by Architecture - South Korea</v>
          </cell>
          <cell r="E348" t="str">
            <v>South Korea</v>
          </cell>
        </row>
        <row r="349">
          <cell r="A349" t="str">
            <v>81ow</v>
          </cell>
          <cell r="B349">
            <v>5</v>
          </cell>
          <cell r="C349">
            <v>50</v>
          </cell>
          <cell r="D349" t="str">
            <v>Operational &amp; Workflow Market - by Product - South Korea</v>
          </cell>
          <cell r="E349" t="str">
            <v>South Korea</v>
          </cell>
        </row>
        <row r="350">
          <cell r="A350" t="str">
            <v>82ow</v>
          </cell>
          <cell r="B350">
            <v>5</v>
          </cell>
          <cell r="C350">
            <v>51</v>
          </cell>
          <cell r="D350" t="str">
            <v>Operational &amp; Workflow Market - by Business Model - South Korea</v>
          </cell>
          <cell r="E350" t="str">
            <v>South Korea</v>
          </cell>
        </row>
        <row r="351">
          <cell r="A351" t="str">
            <v>83ow</v>
          </cell>
          <cell r="B351">
            <v>5</v>
          </cell>
          <cell r="C351">
            <v>52</v>
          </cell>
          <cell r="D351" t="str">
            <v>Operational &amp; Workflow Market - by Scale - South Korea</v>
          </cell>
          <cell r="E351" t="str">
            <v>South Korea</v>
          </cell>
        </row>
        <row r="352">
          <cell r="A352" t="str">
            <v>84ow</v>
          </cell>
          <cell r="B352">
            <v>5</v>
          </cell>
          <cell r="C352">
            <v>53</v>
          </cell>
          <cell r="D352" t="str">
            <v>Operational &amp; Workflow Market - by Architecture - South Korea</v>
          </cell>
          <cell r="E352" t="str">
            <v>South Korea</v>
          </cell>
        </row>
        <row r="353">
          <cell r="A353">
            <v>252</v>
          </cell>
          <cell r="B353">
            <v>5</v>
          </cell>
          <cell r="C353">
            <v>60</v>
          </cell>
          <cell r="D353" t="str">
            <v>Imaging IT and Archiving Management - Dashboard - Rest of Asia Pacific</v>
          </cell>
          <cell r="E353" t="str">
            <v>Rest of Asia Pacific</v>
          </cell>
        </row>
        <row r="354">
          <cell r="A354">
            <v>253</v>
          </cell>
          <cell r="B354">
            <v>5</v>
          </cell>
          <cell r="C354">
            <v>61</v>
          </cell>
          <cell r="D354" t="str">
            <v>Imaging IT and Archiving Management - by Product - Rest of Asia Pacific</v>
          </cell>
          <cell r="E354" t="str">
            <v>Rest of Asia Pacific</v>
          </cell>
        </row>
        <row r="355">
          <cell r="A355">
            <v>254</v>
          </cell>
          <cell r="B355">
            <v>5</v>
          </cell>
          <cell r="C355">
            <v>62</v>
          </cell>
          <cell r="D355" t="str">
            <v>Radiology Market - by Business Model - Rest of Asia Pacific</v>
          </cell>
          <cell r="E355" t="str">
            <v>Rest of Asia Pacific</v>
          </cell>
        </row>
        <row r="356">
          <cell r="A356">
            <v>255</v>
          </cell>
          <cell r="B356">
            <v>5</v>
          </cell>
          <cell r="C356">
            <v>63</v>
          </cell>
          <cell r="D356" t="str">
            <v>Radiology Market - by Scale - Rest of Asia Pacific</v>
          </cell>
          <cell r="E356" t="str">
            <v>Rest of Asia Pacific</v>
          </cell>
        </row>
        <row r="357">
          <cell r="A357">
            <v>256</v>
          </cell>
          <cell r="B357">
            <v>5</v>
          </cell>
          <cell r="C357">
            <v>64</v>
          </cell>
          <cell r="D357" t="str">
            <v>Radiology Market - by Architecture - Rest of Asia Pacific</v>
          </cell>
          <cell r="E357" t="str">
            <v>Rest of Asia Pacific</v>
          </cell>
        </row>
        <row r="358">
          <cell r="A358">
            <v>257</v>
          </cell>
          <cell r="B358">
            <v>5</v>
          </cell>
          <cell r="C358">
            <v>65</v>
          </cell>
          <cell r="D358" t="str">
            <v>Cardiology Market - by Business Model - Rest of Asia Pacific</v>
          </cell>
          <cell r="E358" t="str">
            <v>Rest of Asia Pacific</v>
          </cell>
        </row>
        <row r="359">
          <cell r="A359">
            <v>258</v>
          </cell>
          <cell r="B359">
            <v>5</v>
          </cell>
          <cell r="C359">
            <v>66</v>
          </cell>
          <cell r="D359" t="str">
            <v>Cardiology Market - by Scale - Rest of Asia Pacific</v>
          </cell>
          <cell r="E359" t="str">
            <v>Rest of Asia Pacific</v>
          </cell>
        </row>
        <row r="360">
          <cell r="A360">
            <v>259</v>
          </cell>
          <cell r="B360">
            <v>5</v>
          </cell>
          <cell r="C360">
            <v>67</v>
          </cell>
          <cell r="D360" t="str">
            <v>Cardiology Market - by Architecture - Rest of Asia Pacific</v>
          </cell>
          <cell r="E360" t="str">
            <v>Rest of Asia Pacific</v>
          </cell>
        </row>
        <row r="361">
          <cell r="A361">
            <v>260</v>
          </cell>
          <cell r="B361">
            <v>5</v>
          </cell>
          <cell r="C361">
            <v>68</v>
          </cell>
          <cell r="D361" t="str">
            <v>Archiving &amp; Management IT - by Business Model - Rest of Asia Pacific</v>
          </cell>
          <cell r="E361" t="str">
            <v>Rest of Asia Pacific</v>
          </cell>
        </row>
        <row r="362">
          <cell r="A362">
            <v>261</v>
          </cell>
          <cell r="B362">
            <v>5</v>
          </cell>
          <cell r="C362">
            <v>69</v>
          </cell>
          <cell r="D362" t="str">
            <v>Archiving &amp; Management IT - by Scale - Rest of Asia Pacific</v>
          </cell>
          <cell r="E362" t="str">
            <v>Rest of Asia Pacific</v>
          </cell>
        </row>
        <row r="363">
          <cell r="A363">
            <v>262</v>
          </cell>
          <cell r="B363">
            <v>5</v>
          </cell>
          <cell r="C363">
            <v>70</v>
          </cell>
          <cell r="D363" t="str">
            <v>Archiving &amp; Management IT - by Architecture - Rest of Asia Pacific</v>
          </cell>
          <cell r="E363" t="str">
            <v>Rest of Asia Pacific</v>
          </cell>
        </row>
        <row r="364">
          <cell r="A364" t="str">
            <v>85ow</v>
          </cell>
          <cell r="B364">
            <v>5</v>
          </cell>
          <cell r="C364">
            <v>61</v>
          </cell>
          <cell r="D364" t="str">
            <v>Operational &amp; Workflow Market - by Product - Rest of Asia Pacific</v>
          </cell>
          <cell r="E364" t="str">
            <v>Rest of Asia Pacific</v>
          </cell>
        </row>
        <row r="365">
          <cell r="A365" t="str">
            <v>86ow</v>
          </cell>
          <cell r="B365">
            <v>5</v>
          </cell>
          <cell r="C365">
            <v>62</v>
          </cell>
          <cell r="D365" t="str">
            <v>Operational &amp; Workflow Market - by Business Model - Rest of Asia Pacific</v>
          </cell>
          <cell r="E365" t="str">
            <v>Rest of Asia Pacific</v>
          </cell>
        </row>
        <row r="366">
          <cell r="A366" t="str">
            <v>87ow</v>
          </cell>
          <cell r="B366">
            <v>5</v>
          </cell>
          <cell r="C366">
            <v>63</v>
          </cell>
          <cell r="D366" t="str">
            <v>Operational &amp; Workflow Market - by Scale - Rest of Asia Pacific</v>
          </cell>
          <cell r="E366" t="str">
            <v>Rest of Asia Pacific</v>
          </cell>
        </row>
        <row r="367">
          <cell r="A367" t="str">
            <v>88ow</v>
          </cell>
          <cell r="B367">
            <v>5</v>
          </cell>
          <cell r="C367">
            <v>64</v>
          </cell>
          <cell r="D367" t="str">
            <v>Operational &amp; Workflow Market - by Architecture - Rest of Asia Pacific</v>
          </cell>
          <cell r="E367" t="str">
            <v>Rest of Asia Pacific</v>
          </cell>
        </row>
        <row r="368">
          <cell r="A368">
            <v>263</v>
          </cell>
          <cell r="B368">
            <v>6</v>
          </cell>
          <cell r="C368">
            <v>1</v>
          </cell>
          <cell r="D368" t="str">
            <v>Competitive Market Share Estimates - Total Market - World</v>
          </cell>
          <cell r="E368" t="str">
            <v>World</v>
          </cell>
        </row>
        <row r="369">
          <cell r="A369">
            <v>264</v>
          </cell>
          <cell r="B369">
            <v>6</v>
          </cell>
          <cell r="C369">
            <v>2</v>
          </cell>
          <cell r="D369" t="str">
            <v>Competitive Market Share Estimates - Radiology - World</v>
          </cell>
          <cell r="E369" t="str">
            <v>World</v>
          </cell>
        </row>
        <row r="370">
          <cell r="A370">
            <v>265</v>
          </cell>
          <cell r="B370">
            <v>6</v>
          </cell>
          <cell r="C370">
            <v>3</v>
          </cell>
          <cell r="D370" t="str">
            <v>Competitive Market Share Estimates - Cardiology - World</v>
          </cell>
          <cell r="E370" t="str">
            <v>World</v>
          </cell>
        </row>
        <row r="371">
          <cell r="A371">
            <v>266</v>
          </cell>
          <cell r="B371">
            <v>6</v>
          </cell>
          <cell r="D371" t="str">
            <v>Competitive Market Share Estimates - Cardiology incl Hemo - World</v>
          </cell>
          <cell r="E371" t="str">
            <v>World</v>
          </cell>
        </row>
        <row r="372">
          <cell r="A372">
            <v>267</v>
          </cell>
          <cell r="B372">
            <v>6</v>
          </cell>
          <cell r="C372">
            <v>4</v>
          </cell>
          <cell r="D372" t="str">
            <v>Competitive Market Share Estimates - VNA - World</v>
          </cell>
          <cell r="E372" t="str">
            <v>World</v>
          </cell>
        </row>
        <row r="373">
          <cell r="A373">
            <v>268</v>
          </cell>
          <cell r="B373">
            <v>6</v>
          </cell>
          <cell r="C373">
            <v>5</v>
          </cell>
          <cell r="D373" t="str">
            <v>Competitive Market Share Estimates - Image Exchange - World</v>
          </cell>
          <cell r="E373" t="str">
            <v>World</v>
          </cell>
        </row>
        <row r="374">
          <cell r="A374">
            <v>269</v>
          </cell>
          <cell r="B374">
            <v>6</v>
          </cell>
          <cell r="C374">
            <v>6</v>
          </cell>
          <cell r="D374" t="str">
            <v>Competitive Market Share Estimates - Radiology - North America</v>
          </cell>
          <cell r="E374" t="str">
            <v>North America</v>
          </cell>
        </row>
        <row r="375">
          <cell r="A375">
            <v>270</v>
          </cell>
          <cell r="B375">
            <v>6</v>
          </cell>
          <cell r="C375">
            <v>7</v>
          </cell>
          <cell r="D375" t="str">
            <v>Competitive Market Share Estimates - Cardiology - North America</v>
          </cell>
          <cell r="E375" t="str">
            <v>North America</v>
          </cell>
        </row>
        <row r="376">
          <cell r="A376">
            <v>271</v>
          </cell>
          <cell r="B376">
            <v>6</v>
          </cell>
          <cell r="D376" t="str">
            <v>Competitive Market Share Estimates - Cardiology incl Hemo - North America</v>
          </cell>
          <cell r="E376" t="str">
            <v>North America</v>
          </cell>
        </row>
        <row r="377">
          <cell r="A377">
            <v>272</v>
          </cell>
          <cell r="B377">
            <v>6</v>
          </cell>
          <cell r="C377">
            <v>8</v>
          </cell>
          <cell r="D377" t="str">
            <v>Competitive Market Share Estimates - VNA - North America</v>
          </cell>
          <cell r="E377" t="str">
            <v>North America</v>
          </cell>
        </row>
        <row r="378">
          <cell r="A378">
            <v>273</v>
          </cell>
          <cell r="B378">
            <v>6</v>
          </cell>
          <cell r="C378">
            <v>9</v>
          </cell>
          <cell r="D378" t="str">
            <v>Competitive Market Share Estimates - Radiology - Latin America</v>
          </cell>
          <cell r="E378" t="str">
            <v>Latin America</v>
          </cell>
        </row>
        <row r="379">
          <cell r="A379">
            <v>274</v>
          </cell>
          <cell r="B379">
            <v>6</v>
          </cell>
          <cell r="C379">
            <v>10</v>
          </cell>
          <cell r="D379" t="str">
            <v>Competitive Market Share Estimates - Cardiology - Latin America</v>
          </cell>
          <cell r="E379" t="str">
            <v>Latin America</v>
          </cell>
        </row>
        <row r="380">
          <cell r="A380">
            <v>275</v>
          </cell>
          <cell r="B380">
            <v>6</v>
          </cell>
          <cell r="D380" t="str">
            <v>Competitive Market Share Estimates - Cardiology incl Hemo - Latin America</v>
          </cell>
          <cell r="E380" t="str">
            <v>Latin America</v>
          </cell>
        </row>
        <row r="381">
          <cell r="A381">
            <v>276</v>
          </cell>
          <cell r="B381">
            <v>6</v>
          </cell>
          <cell r="C381">
            <v>11</v>
          </cell>
          <cell r="D381" t="str">
            <v>Competitive Market Share Estimates - VNA - Latin America</v>
          </cell>
          <cell r="E381" t="str">
            <v>Latin America</v>
          </cell>
        </row>
        <row r="382">
          <cell r="A382">
            <v>277</v>
          </cell>
          <cell r="B382">
            <v>6</v>
          </cell>
          <cell r="C382">
            <v>12</v>
          </cell>
          <cell r="D382" t="str">
            <v>Competitive Market Share Estimates - Radiology - Western Europe</v>
          </cell>
          <cell r="E382" t="str">
            <v>Western Europe</v>
          </cell>
        </row>
        <row r="383">
          <cell r="A383">
            <v>278</v>
          </cell>
          <cell r="B383">
            <v>6</v>
          </cell>
          <cell r="C383">
            <v>13</v>
          </cell>
          <cell r="D383" t="str">
            <v>Competitive Market Share Estimates - Cardiology - Western Europe</v>
          </cell>
          <cell r="E383" t="str">
            <v>Western Europe</v>
          </cell>
        </row>
        <row r="384">
          <cell r="A384">
            <v>279</v>
          </cell>
          <cell r="B384">
            <v>6</v>
          </cell>
          <cell r="D384" t="str">
            <v>Competitive Market Share Estimates - Cardiology incl Hemo - Western Europe</v>
          </cell>
          <cell r="E384" t="str">
            <v>Western Europe</v>
          </cell>
        </row>
        <row r="385">
          <cell r="A385">
            <v>280</v>
          </cell>
          <cell r="B385">
            <v>6</v>
          </cell>
          <cell r="C385">
            <v>14</v>
          </cell>
          <cell r="D385" t="str">
            <v>Competitive Market Share Estimates - VNA - Western Europe</v>
          </cell>
          <cell r="E385" t="str">
            <v>Western Europe</v>
          </cell>
        </row>
        <row r="386">
          <cell r="A386">
            <v>281</v>
          </cell>
          <cell r="B386">
            <v>6</v>
          </cell>
          <cell r="C386">
            <v>15</v>
          </cell>
          <cell r="D386" t="str">
            <v>Competitive Market Share Estimates - Radiology - EEMEA</v>
          </cell>
          <cell r="E386" t="str">
            <v>EEMEA</v>
          </cell>
        </row>
        <row r="387">
          <cell r="A387">
            <v>282</v>
          </cell>
          <cell r="B387">
            <v>6</v>
          </cell>
          <cell r="C387">
            <v>16</v>
          </cell>
          <cell r="D387" t="str">
            <v>Competitive Market Share Estimates - Cardiology - EEMEA</v>
          </cell>
          <cell r="E387" t="str">
            <v>EEMEA</v>
          </cell>
        </row>
        <row r="388">
          <cell r="A388">
            <v>283</v>
          </cell>
          <cell r="B388">
            <v>6</v>
          </cell>
          <cell r="D388" t="str">
            <v>Competitive Market Share Estimates - Cardiology incl Hemo - EEMEA</v>
          </cell>
          <cell r="E388" t="str">
            <v>EEMEA</v>
          </cell>
        </row>
        <row r="389">
          <cell r="A389">
            <v>284</v>
          </cell>
          <cell r="B389">
            <v>6</v>
          </cell>
          <cell r="C389">
            <v>17</v>
          </cell>
          <cell r="D389" t="str">
            <v>Competitive Market Share Estimates - VNA - EEMEA</v>
          </cell>
          <cell r="E389" t="str">
            <v>EEMEA</v>
          </cell>
        </row>
        <row r="390">
          <cell r="A390">
            <v>285</v>
          </cell>
          <cell r="B390">
            <v>6</v>
          </cell>
          <cell r="C390">
            <v>18</v>
          </cell>
          <cell r="D390" t="str">
            <v>Competitive Market Share Estimates - Radiology - Asia Pacific</v>
          </cell>
          <cell r="E390" t="str">
            <v>Asia Pacific</v>
          </cell>
        </row>
        <row r="391">
          <cell r="A391">
            <v>286</v>
          </cell>
          <cell r="B391">
            <v>6</v>
          </cell>
          <cell r="C391">
            <v>19</v>
          </cell>
          <cell r="D391" t="str">
            <v>Competitive Market Share Estimates - Cardiology - Asia Pacific</v>
          </cell>
          <cell r="E391" t="str">
            <v>Asia Pacific</v>
          </cell>
        </row>
        <row r="392">
          <cell r="A392">
            <v>287</v>
          </cell>
          <cell r="B392">
            <v>6</v>
          </cell>
          <cell r="D392" t="str">
            <v>Competitive Market Share Estimates - Cardiology incl Hemo - Asia Pacific</v>
          </cell>
          <cell r="E392" t="str">
            <v>Asia Pacific</v>
          </cell>
        </row>
        <row r="393">
          <cell r="A393">
            <v>288</v>
          </cell>
          <cell r="B393">
            <v>6</v>
          </cell>
          <cell r="C393">
            <v>20</v>
          </cell>
          <cell r="D393" t="str">
            <v>Competitive Market Share Estimates - VNA - Asia Pacific</v>
          </cell>
          <cell r="E393" t="str">
            <v>Asia Pacific</v>
          </cell>
        </row>
        <row r="394">
          <cell r="A394">
            <v>289</v>
          </cell>
        </row>
        <row r="395">
          <cell r="A395">
            <v>290</v>
          </cell>
        </row>
        <row r="396">
          <cell r="A396">
            <v>291</v>
          </cell>
        </row>
        <row r="397">
          <cell r="A397">
            <v>292</v>
          </cell>
        </row>
        <row r="398">
          <cell r="A398">
            <v>293</v>
          </cell>
        </row>
        <row r="399">
          <cell r="A399">
            <v>294</v>
          </cell>
        </row>
        <row r="400">
          <cell r="A400">
            <v>295</v>
          </cell>
        </row>
        <row r="401">
          <cell r="A401">
            <v>296</v>
          </cell>
        </row>
        <row r="402">
          <cell r="A402">
            <v>297</v>
          </cell>
        </row>
        <row r="403">
          <cell r="A403">
            <v>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Project Plan"/>
      <sheetName val="Cover Page"/>
      <sheetName val="Definitions"/>
      <sheetName val="Report Measures"/>
      <sheetName val="Customer Input"/>
      <sheetName val="Data Input"/>
      <sheetName val="Agfa"/>
      <sheetName val="Ambra"/>
      <sheetName val="Bridgehead"/>
      <sheetName val="Calgary"/>
      <sheetName val="Carestream"/>
      <sheetName val="NTT"/>
      <sheetName val="Infinitt"/>
      <sheetName val="FujiFilm"/>
      <sheetName val="GE"/>
      <sheetName val="Hitachi"/>
      <sheetName val="Hyland"/>
      <sheetName val="Intelerad"/>
      <sheetName val="Konica"/>
      <sheetName val="Lexmark"/>
      <sheetName val="LifeIMAGE"/>
      <sheetName val="Mach7"/>
      <sheetName val="McKesson"/>
      <sheetName val="IBM"/>
      <sheetName val="Neusoft"/>
      <sheetName val="Novarad"/>
      <sheetName val="Nuance"/>
      <sheetName val="Philips"/>
      <sheetName val="Sectra"/>
      <sheetName val="Siemens"/>
      <sheetName val="Terarecon"/>
      <sheetName val="VisageImaging"/>
      <sheetName val="Vital"/>
      <sheetName val="OneMedNet"/>
      <sheetName val="eTiaM"/>
      <sheetName val="Fysicon"/>
      <sheetName val="BRIT Systems"/>
      <sheetName val="Candescent Health"/>
      <sheetName val="Nucleus"/>
      <sheetName val="ScImage"/>
      <sheetName val="Pixeon"/>
      <sheetName val="MV"/>
      <sheetName val="IMAGE"/>
      <sheetName val="7Medical"/>
      <sheetName val="Kanteron"/>
      <sheetName val="Candelis"/>
      <sheetName val="CMR"/>
      <sheetName val="Telemis"/>
      <sheetName val="Visus"/>
      <sheetName val="Chilli GmbH"/>
      <sheetName val="iSolutions Health"/>
      <sheetName val="Medavis"/>
      <sheetName val="eBIT"/>
      <sheetName val="Cambio COSMIC RIS"/>
      <sheetName val="HSS (Wellbeing Group)"/>
      <sheetName val="SolitonIT"/>
      <sheetName val="Insignia"/>
      <sheetName val="eRAD"/>
      <sheetName val="Ramsoft"/>
      <sheetName val="PaxeraHealth"/>
      <sheetName val="ORTech"/>
      <sheetName val="Huahai"/>
      <sheetName val="B Tianjian"/>
      <sheetName val="Anke"/>
      <sheetName val="Star"/>
      <sheetName val="Crealife"/>
      <sheetName val="Zhongtian"/>
      <sheetName val="XGY"/>
      <sheetName val="Vepro"/>
      <sheetName val="Meddiff Technology"/>
      <sheetName val="Medsynaptic"/>
      <sheetName val="PSP Corporation"/>
      <sheetName val="Infocom"/>
      <sheetName val="Voyager Intellirad"/>
      <sheetName val="PACSPLUS"/>
      <sheetName val="Commvault"/>
      <sheetName val="Lumedx"/>
      <sheetName val="New45"/>
      <sheetName val="New46"/>
      <sheetName val="New47"/>
      <sheetName val="New48"/>
      <sheetName val="New49"/>
      <sheetName val="New50"/>
      <sheetName val="Other"/>
      <sheetName val="UV"/>
      <sheetName val="PivotListMain"/>
      <sheetName val="PivotListArch"/>
      <sheetName val="PivotListBusinessModel"/>
      <sheetName val="PivotTableMain"/>
      <sheetName val="PivotTableArch"/>
      <sheetName val="PivotTableBusiness"/>
      <sheetName val="Forecasts US"/>
      <sheetName val="Forecasts CAN"/>
      <sheetName val="Forecasts BRA"/>
      <sheetName val="Forecasts MEX"/>
      <sheetName val="Forecasts OLAT"/>
      <sheetName val="Forecasts BNL"/>
      <sheetName val="Forecasts FRA"/>
      <sheetName val="Forecasts GER"/>
      <sheetName val="Forecasts ITA"/>
      <sheetName val="Forecasts NOR"/>
      <sheetName val="Forecasts SPA"/>
      <sheetName val="Forecasts UK"/>
      <sheetName val="Forecasts RWEU"/>
      <sheetName val="Forecasts AFR"/>
      <sheetName val="Forecasts ME"/>
      <sheetName val="Forecasts RUS"/>
      <sheetName val="Forecasts EEU"/>
      <sheetName val="Forecasts CHI"/>
      <sheetName val="Forecasts IND"/>
      <sheetName val="Forecasts JAP"/>
      <sheetName val="Forecasts OCE"/>
      <sheetName val="Forecasts SKOR"/>
      <sheetName val="Forecasts RAPAC"/>
      <sheetName val="NewRec"/>
      <sheetName val="Architecture table"/>
      <sheetName val="ArchitectureCalc"/>
      <sheetName val="Scale"/>
      <sheetName val="ScaleCalc"/>
      <sheetName val="Applications"/>
      <sheetName val="Rev MajReg"/>
      <sheetName val="RevProTier2"/>
      <sheetName val="PivToolsVsPlat"/>
      <sheetName val="MKTSMajReg"/>
      <sheetName val="MKTSReg"/>
      <sheetName val="MKTSAMR"/>
      <sheetName val="MKTSAPAC"/>
      <sheetName val="MKTSEMEA"/>
      <sheetName val="MKTS Global Total 2016"/>
      <sheetName val="MKTS Global Total 2017"/>
      <sheetName val="MKTS Global Rad 2016"/>
      <sheetName val="MKTS Global Rad 2017"/>
      <sheetName val="MKTS Global Card 2016"/>
      <sheetName val="MKTS Global Card 2017"/>
      <sheetName val="MKTS Global VNA 2016"/>
      <sheetName val="MKTS Global VNA 2017"/>
      <sheetName val="MKTS Global IE 2016"/>
      <sheetName val="MKTS Global IE 2017"/>
      <sheetName val="MKTS NA Rad 2016"/>
      <sheetName val="MKTS NA Rad 2017"/>
      <sheetName val="MKTS NA Card 2016"/>
      <sheetName val="MKTS NA Card 2017"/>
      <sheetName val="MKTS NA VNA 2016"/>
      <sheetName val="MKTS NA VNA 2017"/>
      <sheetName val="MKTS NA IE 2016"/>
      <sheetName val="MKTS NA IE 2017"/>
      <sheetName val="MKTS LATAM Rad 2016"/>
      <sheetName val="MKTS LATAM Rad 2017"/>
      <sheetName val="MKTS LATAM Card 2016"/>
      <sheetName val="MKTS LATAM Card 2017"/>
      <sheetName val="MKTS LATAM VNA 2016"/>
      <sheetName val="MKTS LATAM VNA 2017"/>
      <sheetName val="MKTS LATAM IE 2016"/>
      <sheetName val="MKTS LATAM IE 2017"/>
      <sheetName val="MKTS WEU Rad 2016"/>
      <sheetName val="MKTS WEU Rad 2017"/>
      <sheetName val="MKTS WEU Card 2016"/>
      <sheetName val="MKTS WEU Card 2017"/>
      <sheetName val="MKTS WEU VNA 2016"/>
      <sheetName val="MKTS WEU VNA 2017"/>
      <sheetName val="MKTS WEU IE 2016"/>
      <sheetName val="MKTS WEU IE 2017"/>
      <sheetName val="MKTS EEMEA Rad 2016"/>
      <sheetName val="MKTS EEMEA Rad 2017"/>
      <sheetName val="MKTS EEMEA Card 2016"/>
      <sheetName val="MKTS EEMEA Card 2017"/>
      <sheetName val="MKTS EEMEA VNA 2016"/>
      <sheetName val="MKTS EEMEA VNA 2017"/>
      <sheetName val="MKTS EEMEA IE 2016"/>
      <sheetName val="MKTS EEMEA IE 2017"/>
      <sheetName val="MKTS APAC Rad 2016"/>
      <sheetName val="MKTS APAC Rad 2017"/>
      <sheetName val="MKTS APAC Card 2016"/>
      <sheetName val="MKTS APAC Card 2017"/>
      <sheetName val="MKTS APAC VNA 2016"/>
      <sheetName val="MKTS APAC VNA 2017"/>
      <sheetName val="MKTS APAC IE 2016"/>
      <sheetName val="MKTS APAC IE 2017"/>
      <sheetName val="Forecast Model All Products"/>
      <sheetName val="Country Figures"/>
      <sheetName val="Country Info"/>
      <sheetName val="Country Info 2"/>
      <sheetName val="IMF"/>
      <sheetName val="TOC"/>
      <sheetName val="ProductMatrix"/>
      <sheetName val="ProductMatrixDetail"/>
      <sheetName val="WORLD 2.1"/>
      <sheetName val="NAM 3.1"/>
      <sheetName val="NAM 3.2"/>
      <sheetName val="NAM 3.3"/>
      <sheetName val="CAN 3.4"/>
      <sheetName val="CAN 3.5"/>
      <sheetName val="CAN 3.6"/>
      <sheetName val="CAN 3.7"/>
      <sheetName val="USA 3.8"/>
      <sheetName val="USA 3.9"/>
      <sheetName val="USA 3.10"/>
      <sheetName val="USA 3.11"/>
      <sheetName val="LATAM 3.12"/>
      <sheetName val="LATAM 3.13"/>
      <sheetName val="LATAM 3.14"/>
      <sheetName val="BRA 3.15"/>
      <sheetName val="BRA 3.16"/>
      <sheetName val="BRA 3.17"/>
      <sheetName val="BRA 3.18"/>
      <sheetName val="MEX 3.19"/>
      <sheetName val="MEX 3.20"/>
      <sheetName val="MEX 3.21"/>
      <sheetName val="MEX 3.22"/>
      <sheetName val="RLATAM 3.23"/>
      <sheetName val="RLATAM 3.24"/>
      <sheetName val="RLATAM 3.25"/>
      <sheetName val="RLATAM 3.26"/>
      <sheetName val="WEU 4.1"/>
      <sheetName val="WEU 4.2"/>
      <sheetName val="WEU 4.3"/>
      <sheetName val="FRA 4.4"/>
      <sheetName val="FRA 4.5"/>
      <sheetName val="FRA 4.6"/>
      <sheetName val="FRA 4.7"/>
      <sheetName val="DACH 4.8"/>
      <sheetName val="DACH 4.9"/>
      <sheetName val="DACH 4.10"/>
      <sheetName val="DACH 4.11"/>
      <sheetName val="ITA 4.12"/>
      <sheetName val="ITA 4.13"/>
      <sheetName val="ITA 4.14"/>
      <sheetName val="ITA 4.15"/>
      <sheetName val="SPA&amp;P 4.16"/>
      <sheetName val="SPA&amp;P 4.17"/>
      <sheetName val="SPA&amp;P 4.18"/>
      <sheetName val="SPA&amp;P 4.19"/>
      <sheetName val="UK&amp;Eire 4.20"/>
      <sheetName val="UK&amp;Eire 4.21"/>
      <sheetName val="UK&amp;Eire 4.22"/>
      <sheetName val="UK&amp;Eire 4.23"/>
      <sheetName val="NOR 4.24"/>
      <sheetName val="NOR 4.25"/>
      <sheetName val="NOR 4.26"/>
      <sheetName val="NOR 4.27"/>
      <sheetName val="BNL 4.28"/>
      <sheetName val="BNL 4.29"/>
      <sheetName val="BNL 4.30"/>
      <sheetName val="BNL 4.31"/>
      <sheetName val="EEMEA 4.32"/>
      <sheetName val="EEMEA 4.33"/>
      <sheetName val="EEMEA 4.34"/>
      <sheetName val="AFR 4.35"/>
      <sheetName val="AFR 4.36"/>
      <sheetName val="AFR 4.37"/>
      <sheetName val="AFR 4.38"/>
      <sheetName val="ME 4.39"/>
      <sheetName val="ME 4.40"/>
      <sheetName val="ME 4.41"/>
      <sheetName val="ME 4.42"/>
      <sheetName val="EEU 4.43"/>
      <sheetName val="EEU 4.44"/>
      <sheetName val="EEU 4.45"/>
      <sheetName val="EEU 4.46"/>
      <sheetName val="RUS 4.47"/>
      <sheetName val="RUS 4.48"/>
      <sheetName val="RUS 4.49"/>
      <sheetName val="RUS 4.50"/>
      <sheetName val="APAC 5.1"/>
      <sheetName val="APAC 5.2"/>
      <sheetName val="APAC 5.3"/>
      <sheetName val="CHI 5.4"/>
      <sheetName val="CHI 5.5"/>
      <sheetName val="CHI 5.6"/>
      <sheetName val="CHI 5.7"/>
      <sheetName val="IND 5.8"/>
      <sheetName val="IND 5.9"/>
      <sheetName val="IND 5.10"/>
      <sheetName val="IND 5.11"/>
      <sheetName val="JAP 5.12"/>
      <sheetName val="JAP 5.13"/>
      <sheetName val="JAP 5.14"/>
      <sheetName val="JAP 5.15"/>
      <sheetName val="OCE 5.16"/>
      <sheetName val="OCE 5.17"/>
      <sheetName val="OCE 5.18"/>
      <sheetName val="OCE 5.19"/>
      <sheetName val="OAPAC 5.20"/>
      <sheetName val="OAPAC 5.21"/>
      <sheetName val="OAPAC 5.22"/>
      <sheetName val="OAPAC 5.23"/>
      <sheetName val="SKOR 5.24"/>
      <sheetName val="SKOR 5.25"/>
      <sheetName val="SKOR 5.26"/>
      <sheetName val="SKOR 5.27"/>
      <sheetName val="Market Size Overview"/>
      <sheetName val="2016 Revised 1"/>
      <sheetName val="2016 Revised 2"/>
      <sheetName val="MKTS World 6.1"/>
      <sheetName val="MKTS World Rad 6.2"/>
      <sheetName val="MKTS World Card 6.3"/>
      <sheetName val="MKTS World VNA 6.4"/>
      <sheetName val="MKTS World IE 6.5"/>
      <sheetName val="MKTS NA Rad 6.6"/>
      <sheetName val="MKTS NA Card 6.7"/>
      <sheetName val="MKTS NA VNA 6.8"/>
      <sheetName val="MKTS LATAM Rad 6.9"/>
      <sheetName val="MKTS LATAM Card 6.10"/>
      <sheetName val="MKTS LATAM VNA 6.11"/>
      <sheetName val="MKTS WEU Rad 6.12"/>
      <sheetName val="MKTS WEU Card 6.13"/>
      <sheetName val="MKTS WEU VNA 6.14"/>
      <sheetName val="MKTS EEMEA Rad 6.15"/>
      <sheetName val="MKTS EEMEA Card 6.16"/>
      <sheetName val="MKTS EEMEA VNA 6.17"/>
      <sheetName val="MKTS APAC Rad 6.18"/>
      <sheetName val="MKTS APAC Card 6.19"/>
      <sheetName val="MKTS APAC VNA 6.20"/>
      <sheetName val="Sheet9"/>
      <sheetName val="Forecasts"/>
      <sheetName val="Forecast Model"/>
      <sheetName val="Forecast Model AV Platforms"/>
      <sheetName val="Forecast Model AV Tools"/>
      <sheetName val="Forecast Model AV Total"/>
      <sheetName val="Forecast Model UV Standalone"/>
      <sheetName val="Forecast Model UV Modality"/>
      <sheetName val="Forecast Model UV PACS EI"/>
      <sheetName val="Forecast Model UV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ales"/>
      <sheetName val="Project Plan"/>
      <sheetName val="Cover Page"/>
      <sheetName val="Definitions"/>
      <sheetName val="Report Measures"/>
      <sheetName val="Customer Input"/>
      <sheetName val="Data Input"/>
      <sheetName val="Agfa"/>
      <sheetName val="Ambra"/>
      <sheetName val="Bridgehead"/>
      <sheetName val="Calgary"/>
      <sheetName val="Carestream"/>
      <sheetName val="NTT"/>
      <sheetName val="Infinitt"/>
      <sheetName val="FujiFilm"/>
      <sheetName val="GE"/>
      <sheetName val="Hitachi"/>
      <sheetName val="Hyland"/>
      <sheetName val="Intelerad"/>
      <sheetName val="Konica"/>
      <sheetName val="Lexmark"/>
      <sheetName val="LifeIMAGE"/>
      <sheetName val="Mach7"/>
      <sheetName val="McKesson"/>
      <sheetName val="IBM"/>
      <sheetName val="Neusoft"/>
      <sheetName val="Novarad"/>
      <sheetName val="Nuance"/>
      <sheetName val="Philips"/>
      <sheetName val="Sectra"/>
      <sheetName val="Siemens"/>
      <sheetName val="Terarecon"/>
      <sheetName val="VisageImaging"/>
      <sheetName val="Vital"/>
      <sheetName val="OneMedNet"/>
      <sheetName val="eTiaM"/>
      <sheetName val="Fysicon"/>
      <sheetName val="BRIT Systems"/>
      <sheetName val="Candescent Health"/>
      <sheetName val="Nucleus"/>
      <sheetName val="ScImage"/>
      <sheetName val="Pixeon"/>
      <sheetName val="MV"/>
      <sheetName val="IMAGE"/>
      <sheetName val="7Medical"/>
      <sheetName val="Kanteron"/>
      <sheetName val="Candelis"/>
      <sheetName val="CMR"/>
      <sheetName val="Telemis"/>
      <sheetName val="Visus"/>
      <sheetName val="Chilli GmbH"/>
      <sheetName val="iSolutions Health"/>
      <sheetName val="Medavis"/>
      <sheetName val="eBIT"/>
      <sheetName val="Cambio COSMIC RIS"/>
      <sheetName val="HSS (Wellbeing Group)"/>
      <sheetName val="SolitonIT"/>
      <sheetName val="Insignia"/>
      <sheetName val="eRAD"/>
      <sheetName val="Ramsoft"/>
      <sheetName val="PaxeraHealth"/>
      <sheetName val="ORTech"/>
      <sheetName val="Huahai"/>
      <sheetName val="B Tianjian"/>
      <sheetName val="Anke"/>
      <sheetName val="Star"/>
      <sheetName val="Crealife"/>
      <sheetName val="Zhongtian"/>
      <sheetName val="XGY"/>
      <sheetName val="Vepro"/>
      <sheetName val="Meddiff Technology"/>
      <sheetName val="Medsynaptic"/>
      <sheetName val="PSP Corporation"/>
      <sheetName val="Infocom"/>
      <sheetName val="Voyager Intellirad"/>
      <sheetName val="PACSPLUS"/>
      <sheetName val="Commvault"/>
      <sheetName val="Lumedx"/>
      <sheetName val="New45"/>
      <sheetName val="New46"/>
      <sheetName val="New47"/>
      <sheetName val="New48"/>
      <sheetName val="New49"/>
      <sheetName val="New50"/>
      <sheetName val="Other"/>
      <sheetName val="UV"/>
      <sheetName val="PivotListMain"/>
      <sheetName val="PivotListArch"/>
      <sheetName val="PivotListBusinessModel"/>
      <sheetName val="PivotTableMain"/>
      <sheetName val="PivotTableArch"/>
      <sheetName val="PivotTableBusiness"/>
      <sheetName val="Forecasts RWEU"/>
      <sheetName val="NewRec"/>
      <sheetName val="MKTSMajReg"/>
      <sheetName val="MKTSReg"/>
      <sheetName val="MKTSAMR"/>
      <sheetName val="MKTSAPAC"/>
      <sheetName val="MKTSEMEA"/>
      <sheetName val="MKTS Global Total 2016"/>
      <sheetName val="MKTS Global Total 2017"/>
      <sheetName val="MKTS Global Rad 2016"/>
      <sheetName val="MKTS Global Rad 2017"/>
      <sheetName val="MKTS Global Card 2016"/>
      <sheetName val="MKTS Global Card 2017"/>
      <sheetName val="MKTS Global VNA 2016"/>
      <sheetName val="MKTS Global VNA 2017"/>
      <sheetName val="MKTS Global IE 2016"/>
      <sheetName val="MKTS Global IE 2017"/>
      <sheetName val="MKTS NA Rad 2016"/>
      <sheetName val="MKTS NA Rad 2017"/>
      <sheetName val="MKTS NA Card 2016"/>
      <sheetName val="MKTS NA Card 2017"/>
      <sheetName val="MKTS NA VNA 2016"/>
      <sheetName val="MKTS NA VNA 2017"/>
      <sheetName val="MKTS NA IE 2016"/>
      <sheetName val="MKTS NA IE 2017"/>
      <sheetName val="MKTS LATAM Rad 2016"/>
      <sheetName val="MKTS LATAM Rad 2017"/>
      <sheetName val="MKTS LATAM Card 2016"/>
      <sheetName val="MKTS LATAM Card 2017"/>
      <sheetName val="MKTS LATAM VNA 2016"/>
      <sheetName val="MKTS LATAM VNA 2017"/>
      <sheetName val="MKTS LATAM IE 2016"/>
      <sheetName val="MKTS LATAM IE 2017"/>
      <sheetName val="MKTS WEU Rad 2016"/>
      <sheetName val="MKTS WEU Rad 2017"/>
      <sheetName val="MKTS WEU Card 2016"/>
      <sheetName val="MKTS WEU Card 2017"/>
      <sheetName val="MKTS WEU VNA 2016"/>
      <sheetName val="MKTS WEU VNA 2017"/>
      <sheetName val="MKTS WEU IE 2016"/>
      <sheetName val="MKTS WEU IE 2017"/>
      <sheetName val="MKTS EEMEA Rad 2016"/>
      <sheetName val="MKTS EEMEA Rad 2017"/>
      <sheetName val="MKTS EEMEA Card 2016"/>
      <sheetName val="MKTS EEMEA Card 2017"/>
      <sheetName val="MKTS EEMEA VNA 2016"/>
      <sheetName val="MKTS EEMEA VNA 2017"/>
      <sheetName val="MKTS EEMEA IE 2016"/>
      <sheetName val="MKTS EEMEA IE 2017"/>
      <sheetName val="MKTS APAC Rad 2016"/>
      <sheetName val="MKTS APAC Rad 2017"/>
      <sheetName val="MKTS APAC Card 2016"/>
      <sheetName val="MKTS APAC Card 2017"/>
      <sheetName val="MKTS APAC VNA 2016"/>
      <sheetName val="MKTS APAC VNA 2017"/>
      <sheetName val="MKTS APAC IE 2016"/>
      <sheetName val="MKTS APAC IE 2017"/>
      <sheetName val="Forecast Model All Products"/>
      <sheetName val="Country Figures"/>
      <sheetName val="Country Info"/>
      <sheetName val="Country Info 2"/>
      <sheetName val="IMF"/>
      <sheetName val="VNA"/>
      <sheetName val="Market Size Overview"/>
      <sheetName val="2016 Revised 1"/>
      <sheetName val="2016 Revised 2"/>
      <sheetName val="WORLD 1"/>
      <sheetName val="NAM 1"/>
      <sheetName val="Forecasts CAN"/>
      <sheetName val="CAN"/>
      <sheetName val="CAN 1"/>
      <sheetName val="CAN 2"/>
      <sheetName val="CAN 3"/>
      <sheetName val="CAN 7"/>
      <sheetName val="CAN 4"/>
      <sheetName val="CAN 5"/>
      <sheetName val="CAN 9"/>
      <sheetName val="CAN 6"/>
      <sheetName val="CAN 8"/>
      <sheetName val="CAN 10"/>
      <sheetName val="Forecasts US"/>
      <sheetName val="USA 1"/>
      <sheetName val="USA 2"/>
      <sheetName val="USA 3"/>
      <sheetName val="USA 8"/>
      <sheetName val="USA 4"/>
      <sheetName val="USA 5"/>
      <sheetName val="USA 9"/>
      <sheetName val="USA 6"/>
      <sheetName val="USA 7"/>
      <sheetName val="USA 10"/>
      <sheetName val="LAT 1"/>
      <sheetName val="Forecasts BRA"/>
      <sheetName val="BRA 1"/>
      <sheetName val="BRA 2"/>
      <sheetName val="BRA 3"/>
      <sheetName val="BRA 8"/>
      <sheetName val="BRA 4"/>
      <sheetName val="BRA 5"/>
      <sheetName val="BRA 9"/>
      <sheetName val="BRA 6"/>
      <sheetName val="BRA 7"/>
      <sheetName val="BRA 10"/>
      <sheetName val="Forecasts MEX"/>
      <sheetName val="MEX 1"/>
      <sheetName val="MEX 2"/>
      <sheetName val="MEX 3"/>
      <sheetName val="MEX 8"/>
      <sheetName val="MEX 4"/>
      <sheetName val="MEX 5"/>
      <sheetName val="MEX 9"/>
      <sheetName val="MEX 6"/>
      <sheetName val="MEX 7"/>
      <sheetName val="MEX 10"/>
      <sheetName val="Forecasts OLAT"/>
      <sheetName val="OLAT 1"/>
      <sheetName val="OLAT 2"/>
      <sheetName val="OLAT 3"/>
      <sheetName val="OLAT 8"/>
      <sheetName val="OLAT 4"/>
      <sheetName val="OLAT 5"/>
      <sheetName val="OLAT 9"/>
      <sheetName val="OLAT 6"/>
      <sheetName val="OLAT 7"/>
      <sheetName val="OLAT 10"/>
      <sheetName val="WEU 1"/>
      <sheetName val="Forecasts BNL"/>
      <sheetName val="BNL 1"/>
      <sheetName val="BNL 2"/>
      <sheetName val="BNL 3"/>
      <sheetName val="BNL 8"/>
      <sheetName val="BNL 4"/>
      <sheetName val="BNL 5"/>
      <sheetName val="BNL 9"/>
      <sheetName val="BNL 6"/>
      <sheetName val="BNL 7"/>
      <sheetName val="BNL 10"/>
      <sheetName val="Forecasts FRA"/>
      <sheetName val="FRA 1"/>
      <sheetName val="FRA 2"/>
      <sheetName val="FRA 3"/>
      <sheetName val="FRA 8"/>
      <sheetName val="FRA 4"/>
      <sheetName val="FRA 5"/>
      <sheetName val="FRA 9"/>
      <sheetName val="FRA 6"/>
      <sheetName val="FRA 7"/>
      <sheetName val="FRA 10"/>
      <sheetName val="Forecasts GER"/>
      <sheetName val="DACH 1"/>
      <sheetName val="DACH 2"/>
      <sheetName val="DACH 3"/>
      <sheetName val="DACH 8"/>
      <sheetName val="DACH 4"/>
      <sheetName val="DACH 5"/>
      <sheetName val="DACH 9"/>
      <sheetName val="DACH 6"/>
      <sheetName val="DACH 7"/>
      <sheetName val="DACH 10"/>
      <sheetName val="Forecasts ITA"/>
      <sheetName val="ITA 1"/>
      <sheetName val="ITA 2"/>
      <sheetName val="ITA 3"/>
      <sheetName val="ITA 8"/>
      <sheetName val="ITA 4"/>
      <sheetName val="ITA 5"/>
      <sheetName val="ITA 9"/>
      <sheetName val="ITA 6"/>
      <sheetName val="ITA 7"/>
      <sheetName val="ITA 10"/>
      <sheetName val="Forecasts SPA"/>
      <sheetName val="SPA 1"/>
      <sheetName val="SPA 2"/>
      <sheetName val="SPA 3"/>
      <sheetName val="SPA 8"/>
      <sheetName val="SPA 4"/>
      <sheetName val="SPA 5"/>
      <sheetName val="SPA 9"/>
      <sheetName val="SPA 6"/>
      <sheetName val="SPA 7"/>
      <sheetName val="SPA 10"/>
      <sheetName val="Forecasts NOR"/>
      <sheetName val="NOR 1"/>
      <sheetName val="NOR 2"/>
      <sheetName val="NOR 3"/>
      <sheetName val="NOR 8"/>
      <sheetName val="NOR 4"/>
      <sheetName val="NOR 5"/>
      <sheetName val="NOR 9"/>
      <sheetName val="NOR 6"/>
      <sheetName val="NOR 7"/>
      <sheetName val="NOR 10"/>
      <sheetName val="Forecasts UK"/>
      <sheetName val="UKI 1"/>
      <sheetName val="UKI 2"/>
      <sheetName val="UKI 3"/>
      <sheetName val="UKI 8"/>
      <sheetName val="UKI 4"/>
      <sheetName val="UKI 5"/>
      <sheetName val="UKI 9"/>
      <sheetName val="UKI 6"/>
      <sheetName val="UKI 7"/>
      <sheetName val="UKI 10"/>
      <sheetName val="EEMEA 1"/>
      <sheetName val="Forecasts AFR"/>
      <sheetName val="AFR 1"/>
      <sheetName val="AFR 2"/>
      <sheetName val="AFR 3"/>
      <sheetName val="AFR 8"/>
      <sheetName val="AFR 4"/>
      <sheetName val="AFR 5"/>
      <sheetName val="AFR 9"/>
      <sheetName val="AFR 6"/>
      <sheetName val="AFR 7"/>
      <sheetName val="AFR 10"/>
      <sheetName val="Forecasts ME"/>
      <sheetName val="ME 1"/>
      <sheetName val="ME 2"/>
      <sheetName val="ME 3"/>
      <sheetName val="ME 8"/>
      <sheetName val="ME 4"/>
      <sheetName val="ME 5"/>
      <sheetName val="ME 9"/>
      <sheetName val="ME 6"/>
      <sheetName val="ME 7"/>
      <sheetName val="ME 10"/>
      <sheetName val="Forecasts RUS"/>
      <sheetName val="RUS 1"/>
      <sheetName val="RUS 2"/>
      <sheetName val="RUS 3"/>
      <sheetName val="RUS 8"/>
      <sheetName val="RUS 4"/>
      <sheetName val="RUS 5"/>
      <sheetName val="RUS 9"/>
      <sheetName val="RUS 6"/>
      <sheetName val="RUS 7"/>
      <sheetName val="RUS 10"/>
      <sheetName val="Forecasts EEU"/>
      <sheetName val="EE 1"/>
      <sheetName val="EE 2"/>
      <sheetName val="EE 3"/>
      <sheetName val="EE 8"/>
      <sheetName val="EE 4"/>
      <sheetName val="EE 5"/>
      <sheetName val="EE 9"/>
      <sheetName val="EE 6"/>
      <sheetName val="EE 7"/>
      <sheetName val="EE 10"/>
      <sheetName val="APAC 1"/>
      <sheetName val="Forecasts CHI"/>
      <sheetName val="CHI 1"/>
      <sheetName val="CHI 2"/>
      <sheetName val="CHI 3"/>
      <sheetName val="CHI 8"/>
      <sheetName val="CHI 4"/>
      <sheetName val="CHI 5"/>
      <sheetName val="CHI 9"/>
      <sheetName val="CHI 6"/>
      <sheetName val="CHI 7"/>
      <sheetName val="CHI 10"/>
      <sheetName val="Forecasts IND"/>
      <sheetName val="IND 1"/>
      <sheetName val="IND 2"/>
      <sheetName val="IND 3"/>
      <sheetName val="IND 8"/>
      <sheetName val="IND 4"/>
      <sheetName val="IND 5"/>
      <sheetName val="IND 9"/>
      <sheetName val="IND 6"/>
      <sheetName val="IND 7"/>
      <sheetName val="IND 10"/>
      <sheetName val="Forecasts JAP"/>
      <sheetName val="JAP 1"/>
      <sheetName val="JAP 2"/>
      <sheetName val="JAP 3"/>
      <sheetName val="JAP 8"/>
      <sheetName val="JAP 4"/>
      <sheetName val="JAP 5"/>
      <sheetName val="JAP 9"/>
      <sheetName val="JAP 6"/>
      <sheetName val="JAP 7"/>
      <sheetName val="JAP 10"/>
      <sheetName val="Forecasts OCE"/>
      <sheetName val="OCE 1"/>
      <sheetName val="OCE 2"/>
      <sheetName val="OCE 3"/>
      <sheetName val="OCE 8"/>
      <sheetName val="OCE 4"/>
      <sheetName val="OCE 5"/>
      <sheetName val="OCE 9"/>
      <sheetName val="OCE 6"/>
      <sheetName val="OCE 7"/>
      <sheetName val="OCE 10"/>
      <sheetName val="Forecasts SKOR"/>
      <sheetName val="SKOR 1"/>
      <sheetName val="SKOR 2"/>
      <sheetName val="SKOR 3"/>
      <sheetName val="SKOR 8"/>
      <sheetName val="SKOR 4"/>
      <sheetName val="SKOR 5"/>
      <sheetName val="SKOR 9"/>
      <sheetName val="SKOR 6"/>
      <sheetName val="SKOR 7"/>
      <sheetName val="SKOR 10"/>
      <sheetName val="Forecasts RAPAC"/>
      <sheetName val="ROA 1"/>
      <sheetName val="ROA 2"/>
      <sheetName val="ROA 3"/>
      <sheetName val="ROA 8"/>
      <sheetName val="ROA 4"/>
      <sheetName val="ROA 5"/>
      <sheetName val="ROA 9"/>
      <sheetName val="ROA 6"/>
      <sheetName val="ROA 7"/>
      <sheetName val="ROA 10"/>
      <sheetName val="MKTS World 6.1"/>
      <sheetName val="MKTS World Rad 6.2"/>
      <sheetName val="MKTS World Card 6.3"/>
      <sheetName val="MKTS World VNA 6.4"/>
      <sheetName val="MKTS World IE 6.5"/>
      <sheetName val="MKTS NA Rad 6.6"/>
      <sheetName val="MKTS NA Card 6.7"/>
      <sheetName val="MKTS NA VNA 6.8"/>
      <sheetName val="MKTS LATAM Rad 6.9"/>
      <sheetName val="MKTS LATAM Card 6.10"/>
      <sheetName val="MKTS LATAM VNA 6.11"/>
      <sheetName val="MKTS WEU Rad 6.12"/>
      <sheetName val="MKTS WEU Card 6.13"/>
      <sheetName val="MKTS WEU VNA 6.14"/>
      <sheetName val="MKTS EEMEA Rad 6.15"/>
      <sheetName val="MKTS EEMEA Card 6.16"/>
      <sheetName val="MKTS EEMEA VNA 6.17"/>
      <sheetName val="MKTS APAC Rad 6.18"/>
      <sheetName val="MKTS APAC Card 6.19"/>
      <sheetName val="MKTS APAC VNA 6.20"/>
    </sheetNames>
    <sheetDataSet>
      <sheetData sheetId="0">
        <row r="2">
          <cell r="A2" t="str">
            <v>Ref</v>
          </cell>
          <cell r="B2" t="str">
            <v>Section</v>
          </cell>
          <cell r="C2" t="str">
            <v>Number</v>
          </cell>
          <cell r="D2" t="str">
            <v>Title</v>
          </cell>
          <cell r="E2" t="str">
            <v>Country</v>
          </cell>
        </row>
        <row r="3">
          <cell r="A3">
            <v>1001</v>
          </cell>
          <cell r="B3">
            <v>2</v>
          </cell>
          <cell r="C3">
            <v>1</v>
          </cell>
          <cell r="D3" t="str">
            <v>Imaging IT and Archiving Management - Market Overview</v>
          </cell>
          <cell r="E3" t="str">
            <v>World</v>
          </cell>
        </row>
        <row r="4">
          <cell r="A4">
            <v>1002</v>
          </cell>
          <cell r="B4">
            <v>2</v>
          </cell>
          <cell r="C4">
            <v>2</v>
          </cell>
          <cell r="D4" t="str">
            <v>Imaging IT and Archiving Management - 2016 Market Data Updates part 1</v>
          </cell>
          <cell r="E4" t="str">
            <v>World</v>
          </cell>
        </row>
        <row r="5">
          <cell r="A5">
            <v>1003</v>
          </cell>
          <cell r="B5">
            <v>2</v>
          </cell>
          <cell r="C5">
            <v>3</v>
          </cell>
          <cell r="D5" t="str">
            <v>Imaging IT and Archiving Management - 2016 Market Data Updates part 2</v>
          </cell>
          <cell r="E5" t="str">
            <v>World</v>
          </cell>
        </row>
        <row r="6">
          <cell r="A6">
            <v>1004</v>
          </cell>
          <cell r="B6">
            <v>2</v>
          </cell>
          <cell r="C6">
            <v>4</v>
          </cell>
          <cell r="D6" t="str">
            <v>Imaging IT and Archiving Management - Market - by Product - World</v>
          </cell>
          <cell r="E6" t="str">
            <v>World</v>
          </cell>
        </row>
        <row r="7">
          <cell r="A7">
            <v>1</v>
          </cell>
          <cell r="B7">
            <v>3</v>
          </cell>
          <cell r="C7">
            <v>1</v>
          </cell>
          <cell r="D7" t="str">
            <v>Imaging IT and Archiving Management - Market - by Product - North America</v>
          </cell>
          <cell r="E7" t="str">
            <v>North America</v>
          </cell>
        </row>
        <row r="8">
          <cell r="A8">
            <v>2</v>
          </cell>
          <cell r="B8">
            <v>3</v>
          </cell>
          <cell r="C8">
            <v>2</v>
          </cell>
          <cell r="D8" t="str">
            <v>Market Summary and Insights - North America</v>
          </cell>
          <cell r="E8" t="str">
            <v>North America</v>
          </cell>
        </row>
        <row r="9">
          <cell r="A9">
            <v>3</v>
          </cell>
          <cell r="B9">
            <v>3</v>
          </cell>
          <cell r="C9">
            <v>3</v>
          </cell>
          <cell r="D9"/>
          <cell r="E9" t="str">
            <v>North America</v>
          </cell>
        </row>
        <row r="10">
          <cell r="A10">
            <v>4</v>
          </cell>
          <cell r="B10">
            <v>3</v>
          </cell>
          <cell r="C10">
            <v>4</v>
          </cell>
          <cell r="D10"/>
          <cell r="E10" t="str">
            <v>North America</v>
          </cell>
        </row>
        <row r="11">
          <cell r="A11">
            <v>5</v>
          </cell>
          <cell r="B11">
            <v>3</v>
          </cell>
          <cell r="C11">
            <v>5</v>
          </cell>
          <cell r="D11" t="str">
            <v>Imaging IT and Archiving Management - Dashboard - Canada</v>
          </cell>
          <cell r="E11" t="str">
            <v>Canada</v>
          </cell>
        </row>
        <row r="12">
          <cell r="A12">
            <v>6</v>
          </cell>
          <cell r="B12">
            <v>3</v>
          </cell>
          <cell r="C12">
            <v>6</v>
          </cell>
          <cell r="D12" t="str">
            <v>Imaging IT and Archiving Management - by Product - Canada</v>
          </cell>
          <cell r="E12" t="str">
            <v>Canada</v>
          </cell>
        </row>
        <row r="13">
          <cell r="A13">
            <v>7</v>
          </cell>
          <cell r="B13">
            <v>3</v>
          </cell>
          <cell r="C13">
            <v>7</v>
          </cell>
          <cell r="D13" t="str">
            <v>Radiology Market - by Business Model - Canada</v>
          </cell>
          <cell r="E13" t="str">
            <v>Canada</v>
          </cell>
        </row>
        <row r="14">
          <cell r="A14">
            <v>8</v>
          </cell>
          <cell r="B14">
            <v>3</v>
          </cell>
          <cell r="C14">
            <v>8</v>
          </cell>
          <cell r="D14" t="str">
            <v>Radiology Market - by Scale - Canada</v>
          </cell>
          <cell r="E14" t="str">
            <v>Canada</v>
          </cell>
        </row>
        <row r="15">
          <cell r="A15">
            <v>9</v>
          </cell>
          <cell r="B15">
            <v>3</v>
          </cell>
          <cell r="C15">
            <v>9</v>
          </cell>
          <cell r="D15" t="str">
            <v>Radiology Market - by Architecture - Canada</v>
          </cell>
          <cell r="E15" t="str">
            <v>Canada</v>
          </cell>
        </row>
        <row r="16">
          <cell r="A16">
            <v>10</v>
          </cell>
          <cell r="B16">
            <v>3</v>
          </cell>
          <cell r="C16">
            <v>10</v>
          </cell>
          <cell r="D16" t="str">
            <v>Cardiology Market - by Business Model - Canada</v>
          </cell>
          <cell r="E16" t="str">
            <v>Canada</v>
          </cell>
        </row>
        <row r="17">
          <cell r="A17">
            <v>11</v>
          </cell>
          <cell r="B17">
            <v>3</v>
          </cell>
          <cell r="C17">
            <v>11</v>
          </cell>
          <cell r="D17" t="str">
            <v>Cardiology Market - by Scale - Canada</v>
          </cell>
          <cell r="E17" t="str">
            <v>Canada</v>
          </cell>
        </row>
        <row r="18">
          <cell r="A18">
            <v>12</v>
          </cell>
          <cell r="B18">
            <v>3</v>
          </cell>
          <cell r="C18">
            <v>12</v>
          </cell>
          <cell r="D18" t="str">
            <v>Cardiology Market - by Architecture - Canada</v>
          </cell>
          <cell r="E18" t="str">
            <v>Canada</v>
          </cell>
        </row>
        <row r="19">
          <cell r="A19">
            <v>13</v>
          </cell>
          <cell r="B19">
            <v>3</v>
          </cell>
          <cell r="C19">
            <v>13</v>
          </cell>
          <cell r="D19" t="str">
            <v>Archiving &amp; Management IT - by Business Model - Canada</v>
          </cell>
          <cell r="E19" t="str">
            <v>Canada</v>
          </cell>
        </row>
        <row r="20">
          <cell r="A20">
            <v>14</v>
          </cell>
          <cell r="B20">
            <v>3</v>
          </cell>
          <cell r="C20">
            <v>14</v>
          </cell>
          <cell r="D20" t="str">
            <v>Archiving &amp; Management IT - by Scale - Canada</v>
          </cell>
          <cell r="E20" t="str">
            <v>Canada</v>
          </cell>
        </row>
        <row r="21">
          <cell r="A21">
            <v>15</v>
          </cell>
          <cell r="B21">
            <v>3</v>
          </cell>
          <cell r="C21">
            <v>15</v>
          </cell>
          <cell r="D21" t="str">
            <v>Archiving &amp; Management IT - by Architecture - Canada</v>
          </cell>
          <cell r="E21" t="str">
            <v>Canada</v>
          </cell>
        </row>
        <row r="22">
          <cell r="A22">
            <v>16</v>
          </cell>
          <cell r="B22">
            <v>3</v>
          </cell>
          <cell r="C22">
            <v>16</v>
          </cell>
          <cell r="D22" t="str">
            <v>Imaging IT and Archiving Management - Dashboard - USA</v>
          </cell>
          <cell r="E22" t="str">
            <v>USA</v>
          </cell>
        </row>
        <row r="23">
          <cell r="A23">
            <v>17</v>
          </cell>
          <cell r="B23">
            <v>3</v>
          </cell>
          <cell r="C23">
            <v>17</v>
          </cell>
          <cell r="D23" t="str">
            <v>Imaging IT and Archiving Management - by Product - USA</v>
          </cell>
          <cell r="E23" t="str">
            <v>USA</v>
          </cell>
        </row>
        <row r="24">
          <cell r="A24">
            <v>18</v>
          </cell>
          <cell r="B24">
            <v>3</v>
          </cell>
          <cell r="C24">
            <v>18</v>
          </cell>
          <cell r="D24" t="str">
            <v>Radiology Market - by Business Model - USA</v>
          </cell>
          <cell r="E24" t="str">
            <v>USA</v>
          </cell>
        </row>
        <row r="25">
          <cell r="A25">
            <v>19</v>
          </cell>
          <cell r="B25">
            <v>3</v>
          </cell>
          <cell r="C25">
            <v>19</v>
          </cell>
          <cell r="D25" t="str">
            <v>Radiology Market - by Scale - USA</v>
          </cell>
          <cell r="E25" t="str">
            <v>USA</v>
          </cell>
        </row>
        <row r="26">
          <cell r="A26">
            <v>20</v>
          </cell>
          <cell r="B26">
            <v>3</v>
          </cell>
          <cell r="C26">
            <v>20</v>
          </cell>
          <cell r="D26" t="str">
            <v>Radiology Market - by Architecture - USA</v>
          </cell>
          <cell r="E26" t="str">
            <v>USA</v>
          </cell>
        </row>
        <row r="27">
          <cell r="A27">
            <v>21</v>
          </cell>
          <cell r="B27">
            <v>3</v>
          </cell>
          <cell r="C27">
            <v>21</v>
          </cell>
          <cell r="D27" t="str">
            <v>Cardiology Market - by Business Model - USA</v>
          </cell>
          <cell r="E27" t="str">
            <v>USA</v>
          </cell>
        </row>
        <row r="28">
          <cell r="A28">
            <v>22</v>
          </cell>
          <cell r="B28">
            <v>3</v>
          </cell>
          <cell r="C28">
            <v>22</v>
          </cell>
          <cell r="D28" t="str">
            <v>Cardiology Market - by Scale - USA</v>
          </cell>
          <cell r="E28" t="str">
            <v>USA</v>
          </cell>
        </row>
        <row r="29">
          <cell r="A29">
            <v>23</v>
          </cell>
          <cell r="B29">
            <v>3</v>
          </cell>
          <cell r="C29">
            <v>23</v>
          </cell>
          <cell r="D29" t="str">
            <v>Cardiology Market - by Architecture - USA</v>
          </cell>
          <cell r="E29" t="str">
            <v>USA</v>
          </cell>
        </row>
        <row r="30">
          <cell r="A30">
            <v>24</v>
          </cell>
          <cell r="B30">
            <v>3</v>
          </cell>
          <cell r="C30">
            <v>24</v>
          </cell>
          <cell r="D30" t="str">
            <v>Archiving &amp; Management IT - by Business Model - USA</v>
          </cell>
          <cell r="E30" t="str">
            <v>USA</v>
          </cell>
        </row>
        <row r="31">
          <cell r="A31">
            <v>25</v>
          </cell>
          <cell r="B31">
            <v>3</v>
          </cell>
          <cell r="C31">
            <v>25</v>
          </cell>
          <cell r="D31" t="str">
            <v>Archiving &amp; Management IT - by Scale - USA</v>
          </cell>
          <cell r="E31" t="str">
            <v>USA</v>
          </cell>
        </row>
        <row r="32">
          <cell r="A32">
            <v>26</v>
          </cell>
          <cell r="B32">
            <v>3</v>
          </cell>
          <cell r="C32">
            <v>26</v>
          </cell>
          <cell r="D32" t="str">
            <v>Archiving &amp; Management IT - by Architecture - USA</v>
          </cell>
          <cell r="E32" t="str">
            <v>USA</v>
          </cell>
        </row>
        <row r="33">
          <cell r="A33">
            <v>27</v>
          </cell>
          <cell r="B33">
            <v>3</v>
          </cell>
          <cell r="C33">
            <v>27</v>
          </cell>
          <cell r="D33" t="str">
            <v>Imaging IT and Archiving Management - by Product - Latin America</v>
          </cell>
          <cell r="E33" t="str">
            <v>Latin America</v>
          </cell>
        </row>
        <row r="34">
          <cell r="A34">
            <v>28</v>
          </cell>
          <cell r="B34">
            <v>3</v>
          </cell>
          <cell r="C34">
            <v>28</v>
          </cell>
          <cell r="D34" t="str">
            <v>Market Summary and Insights - Latin America</v>
          </cell>
          <cell r="E34" t="str">
            <v>Latin America</v>
          </cell>
        </row>
        <row r="35">
          <cell r="A35">
            <v>29</v>
          </cell>
          <cell r="B35">
            <v>3</v>
          </cell>
          <cell r="C35">
            <v>29</v>
          </cell>
          <cell r="D35"/>
          <cell r="E35" t="str">
            <v>Latin America</v>
          </cell>
        </row>
        <row r="36">
          <cell r="A36">
            <v>30</v>
          </cell>
          <cell r="B36">
            <v>3</v>
          </cell>
          <cell r="C36">
            <v>30</v>
          </cell>
          <cell r="D36"/>
          <cell r="E36" t="str">
            <v>Latin America</v>
          </cell>
        </row>
        <row r="37">
          <cell r="A37">
            <v>31</v>
          </cell>
          <cell r="B37">
            <v>3</v>
          </cell>
          <cell r="C37">
            <v>31</v>
          </cell>
          <cell r="D37" t="str">
            <v>Imaging IT and Archiving Management - Dashboard - Brazil</v>
          </cell>
          <cell r="E37" t="str">
            <v>Brazil</v>
          </cell>
        </row>
        <row r="38">
          <cell r="A38">
            <v>32</v>
          </cell>
          <cell r="B38">
            <v>3</v>
          </cell>
          <cell r="C38">
            <v>32</v>
          </cell>
          <cell r="D38" t="str">
            <v>Imaging IT and Archiving Management - by Product - Brazil</v>
          </cell>
          <cell r="E38" t="str">
            <v>Brazil</v>
          </cell>
        </row>
        <row r="39">
          <cell r="A39">
            <v>33</v>
          </cell>
          <cell r="B39">
            <v>3</v>
          </cell>
          <cell r="C39">
            <v>33</v>
          </cell>
          <cell r="D39" t="str">
            <v>Radiology Market - by Business Model - Brazil</v>
          </cell>
          <cell r="E39" t="str">
            <v>Brazil</v>
          </cell>
        </row>
        <row r="40">
          <cell r="A40">
            <v>34</v>
          </cell>
          <cell r="B40">
            <v>3</v>
          </cell>
          <cell r="C40">
            <v>34</v>
          </cell>
          <cell r="D40" t="str">
            <v>Radiology Market - by Scale - Brazil</v>
          </cell>
          <cell r="E40" t="str">
            <v>Brazil</v>
          </cell>
        </row>
        <row r="41">
          <cell r="A41">
            <v>35</v>
          </cell>
          <cell r="B41">
            <v>3</v>
          </cell>
          <cell r="C41">
            <v>35</v>
          </cell>
          <cell r="D41" t="str">
            <v>Radiology Market - by Architecture - Brazil</v>
          </cell>
          <cell r="E41" t="str">
            <v>Brazil</v>
          </cell>
        </row>
        <row r="42">
          <cell r="A42">
            <v>36</v>
          </cell>
          <cell r="B42">
            <v>3</v>
          </cell>
          <cell r="C42">
            <v>36</v>
          </cell>
          <cell r="D42" t="str">
            <v>Cardiology Market - by Business Model - Brazil</v>
          </cell>
          <cell r="E42" t="str">
            <v>Brazil</v>
          </cell>
        </row>
        <row r="43">
          <cell r="A43">
            <v>37</v>
          </cell>
          <cell r="B43">
            <v>3</v>
          </cell>
          <cell r="C43">
            <v>37</v>
          </cell>
          <cell r="D43" t="str">
            <v>Cardiology Market - by Scale - Brazil</v>
          </cell>
          <cell r="E43" t="str">
            <v>Brazil</v>
          </cell>
        </row>
        <row r="44">
          <cell r="A44">
            <v>38</v>
          </cell>
          <cell r="B44">
            <v>3</v>
          </cell>
          <cell r="C44">
            <v>38</v>
          </cell>
          <cell r="D44" t="str">
            <v>Cardiology Market - by Architecture - Brazil</v>
          </cell>
          <cell r="E44" t="str">
            <v>Brazil</v>
          </cell>
        </row>
        <row r="45">
          <cell r="A45">
            <v>39</v>
          </cell>
          <cell r="B45">
            <v>3</v>
          </cell>
          <cell r="C45">
            <v>39</v>
          </cell>
          <cell r="D45" t="str">
            <v>Archiving &amp; Management IT - by Business Model - Brazil</v>
          </cell>
          <cell r="E45" t="str">
            <v>Brazil</v>
          </cell>
        </row>
        <row r="46">
          <cell r="A46">
            <v>40</v>
          </cell>
          <cell r="B46">
            <v>3</v>
          </cell>
          <cell r="C46">
            <v>40</v>
          </cell>
          <cell r="D46" t="str">
            <v>Archiving &amp; Management IT - by Scale - Brazil</v>
          </cell>
          <cell r="E46" t="str">
            <v>Brazil</v>
          </cell>
        </row>
        <row r="47">
          <cell r="A47">
            <v>41</v>
          </cell>
          <cell r="B47">
            <v>3</v>
          </cell>
          <cell r="C47">
            <v>41</v>
          </cell>
          <cell r="D47" t="str">
            <v>Archiving &amp; Management IT - by Architecture - Brazil</v>
          </cell>
          <cell r="E47" t="str">
            <v>Brazil</v>
          </cell>
        </row>
        <row r="48">
          <cell r="A48">
            <v>42</v>
          </cell>
          <cell r="B48">
            <v>3</v>
          </cell>
          <cell r="C48">
            <v>42</v>
          </cell>
          <cell r="D48" t="str">
            <v>Imaging IT and Archiving Management - Dashboard - Mexico</v>
          </cell>
          <cell r="E48" t="str">
            <v>Mexico</v>
          </cell>
        </row>
        <row r="49">
          <cell r="A49">
            <v>43</v>
          </cell>
          <cell r="B49">
            <v>3</v>
          </cell>
          <cell r="C49">
            <v>43</v>
          </cell>
          <cell r="D49" t="str">
            <v>Imaging IT and Archiving Management - by Product - Mexico</v>
          </cell>
          <cell r="E49" t="str">
            <v>Mexico</v>
          </cell>
        </row>
        <row r="50">
          <cell r="A50">
            <v>44</v>
          </cell>
          <cell r="B50">
            <v>3</v>
          </cell>
          <cell r="C50">
            <v>44</v>
          </cell>
          <cell r="D50" t="str">
            <v>Radiology Market - by Business Model - Mexico</v>
          </cell>
          <cell r="E50" t="str">
            <v>Mexico</v>
          </cell>
        </row>
        <row r="51">
          <cell r="A51">
            <v>45</v>
          </cell>
          <cell r="B51">
            <v>3</v>
          </cell>
          <cell r="C51">
            <v>45</v>
          </cell>
          <cell r="D51" t="str">
            <v>Radiology Market - by Scale - Mexico</v>
          </cell>
          <cell r="E51" t="str">
            <v>Mexico</v>
          </cell>
        </row>
        <row r="52">
          <cell r="A52">
            <v>46</v>
          </cell>
          <cell r="B52">
            <v>3</v>
          </cell>
          <cell r="C52">
            <v>46</v>
          </cell>
          <cell r="D52" t="str">
            <v>Radiology Market - by Architecture - Mexico</v>
          </cell>
          <cell r="E52" t="str">
            <v>Mexico</v>
          </cell>
        </row>
        <row r="53">
          <cell r="A53">
            <v>47</v>
          </cell>
          <cell r="B53">
            <v>3</v>
          </cell>
          <cell r="C53">
            <v>47</v>
          </cell>
          <cell r="D53" t="str">
            <v>Cardiology Market - by Business Model - Mexico</v>
          </cell>
          <cell r="E53" t="str">
            <v>Mexico</v>
          </cell>
        </row>
        <row r="54">
          <cell r="A54">
            <v>48</v>
          </cell>
          <cell r="B54">
            <v>3</v>
          </cell>
          <cell r="C54">
            <v>48</v>
          </cell>
          <cell r="D54" t="str">
            <v>Cardiology Market - by Scale - Mexico</v>
          </cell>
          <cell r="E54" t="str">
            <v>Mexico</v>
          </cell>
        </row>
        <row r="55">
          <cell r="A55">
            <v>49</v>
          </cell>
          <cell r="B55">
            <v>3</v>
          </cell>
          <cell r="C55">
            <v>49</v>
          </cell>
          <cell r="D55" t="str">
            <v>Cardiology Market - by Architecture - Mexico</v>
          </cell>
          <cell r="E55" t="str">
            <v>Mexico</v>
          </cell>
        </row>
        <row r="56">
          <cell r="A56">
            <v>50</v>
          </cell>
          <cell r="B56">
            <v>3</v>
          </cell>
          <cell r="C56">
            <v>50</v>
          </cell>
          <cell r="D56" t="str">
            <v>Archiving &amp; Management IT - by Business Model - Mexico</v>
          </cell>
          <cell r="E56" t="str">
            <v>Mexico</v>
          </cell>
        </row>
        <row r="57">
          <cell r="A57">
            <v>51</v>
          </cell>
          <cell r="B57">
            <v>3</v>
          </cell>
          <cell r="C57">
            <v>51</v>
          </cell>
          <cell r="D57" t="str">
            <v>Archiving &amp; Management IT - by Scale - Mexico</v>
          </cell>
          <cell r="E57" t="str">
            <v>Mexico</v>
          </cell>
        </row>
        <row r="58">
          <cell r="A58">
            <v>52</v>
          </cell>
          <cell r="B58">
            <v>3</v>
          </cell>
          <cell r="C58">
            <v>52</v>
          </cell>
          <cell r="D58" t="str">
            <v>Archiving &amp; Management IT - by Architecture - Mexico</v>
          </cell>
          <cell r="E58" t="str">
            <v>Mexico</v>
          </cell>
        </row>
        <row r="59">
          <cell r="A59">
            <v>53</v>
          </cell>
          <cell r="B59">
            <v>3</v>
          </cell>
          <cell r="C59">
            <v>53</v>
          </cell>
          <cell r="D59" t="str">
            <v>Imaging IT and Archiving Management - Dashboard - Rest of Latin America</v>
          </cell>
          <cell r="E59" t="str">
            <v>Rest of Latin America</v>
          </cell>
        </row>
        <row r="60">
          <cell r="A60">
            <v>54</v>
          </cell>
          <cell r="B60">
            <v>3</v>
          </cell>
          <cell r="C60">
            <v>54</v>
          </cell>
          <cell r="D60" t="str">
            <v>Imaging IT and Archiving Management - by Product - Rest of Latin America</v>
          </cell>
          <cell r="E60" t="str">
            <v>Rest of Latin America</v>
          </cell>
        </row>
        <row r="61">
          <cell r="A61">
            <v>55</v>
          </cell>
          <cell r="B61">
            <v>3</v>
          </cell>
          <cell r="C61">
            <v>55</v>
          </cell>
          <cell r="D61" t="str">
            <v>Radiology Market - by Business Model - Rest of Latin America</v>
          </cell>
          <cell r="E61" t="str">
            <v>Rest of Latin America</v>
          </cell>
        </row>
        <row r="62">
          <cell r="A62">
            <v>56</v>
          </cell>
          <cell r="B62">
            <v>3</v>
          </cell>
          <cell r="C62">
            <v>56</v>
          </cell>
          <cell r="D62" t="str">
            <v>Radiology Market - by Scale - Rest of Latin America</v>
          </cell>
          <cell r="E62" t="str">
            <v>Rest of Latin America</v>
          </cell>
        </row>
        <row r="63">
          <cell r="A63">
            <v>57</v>
          </cell>
          <cell r="B63">
            <v>3</v>
          </cell>
          <cell r="C63">
            <v>57</v>
          </cell>
          <cell r="D63" t="str">
            <v>Radiology Market - by Architecture - Rest of Latin America</v>
          </cell>
          <cell r="E63" t="str">
            <v>Rest of Latin America</v>
          </cell>
        </row>
        <row r="64">
          <cell r="A64">
            <v>58</v>
          </cell>
          <cell r="B64">
            <v>3</v>
          </cell>
          <cell r="C64">
            <v>58</v>
          </cell>
          <cell r="D64" t="str">
            <v>Cardiology Market - by Business Model - Rest of Latin America</v>
          </cell>
          <cell r="E64" t="str">
            <v>Rest of Latin America</v>
          </cell>
        </row>
        <row r="65">
          <cell r="A65">
            <v>59</v>
          </cell>
          <cell r="B65">
            <v>3</v>
          </cell>
          <cell r="C65">
            <v>59</v>
          </cell>
          <cell r="D65" t="str">
            <v>Cardiology Market - by Scale - Rest of Latin America</v>
          </cell>
          <cell r="E65" t="str">
            <v>Rest of Latin America</v>
          </cell>
        </row>
        <row r="66">
          <cell r="A66">
            <v>60</v>
          </cell>
          <cell r="B66">
            <v>3</v>
          </cell>
          <cell r="C66">
            <v>60</v>
          </cell>
          <cell r="D66" t="str">
            <v>Cardiology Market - by Architecture - Rest of Latin America</v>
          </cell>
          <cell r="E66" t="str">
            <v>Rest of Latin America</v>
          </cell>
        </row>
        <row r="67">
          <cell r="A67">
            <v>61</v>
          </cell>
          <cell r="B67">
            <v>3</v>
          </cell>
          <cell r="C67">
            <v>61</v>
          </cell>
          <cell r="D67" t="str">
            <v>Archiving &amp; Management IT - by Business Model - Rest of Latin America</v>
          </cell>
          <cell r="E67" t="str">
            <v>Rest of Latin America</v>
          </cell>
        </row>
        <row r="68">
          <cell r="A68">
            <v>62</v>
          </cell>
          <cell r="B68">
            <v>3</v>
          </cell>
          <cell r="C68">
            <v>62</v>
          </cell>
          <cell r="D68" t="str">
            <v>Archiving &amp; Management IT - by Scale - Rest of Latin America</v>
          </cell>
          <cell r="E68" t="str">
            <v>Rest of Latin America</v>
          </cell>
        </row>
        <row r="69">
          <cell r="A69">
            <v>63</v>
          </cell>
          <cell r="B69">
            <v>3</v>
          </cell>
          <cell r="C69">
            <v>63</v>
          </cell>
          <cell r="D69" t="str">
            <v>Archiving &amp; Management IT - by Architecture - Rest of Latin America</v>
          </cell>
          <cell r="E69" t="str">
            <v>Rest of Latin America</v>
          </cell>
        </row>
        <row r="70">
          <cell r="A70">
            <v>64</v>
          </cell>
          <cell r="B70">
            <v>4</v>
          </cell>
          <cell r="C70">
            <v>1</v>
          </cell>
          <cell r="D70" t="str">
            <v>Imaging IT and Archiving Management - by Product - Western Europe</v>
          </cell>
          <cell r="E70" t="str">
            <v>Western Europe</v>
          </cell>
        </row>
        <row r="71">
          <cell r="A71">
            <v>65</v>
          </cell>
          <cell r="B71">
            <v>4</v>
          </cell>
          <cell r="C71">
            <v>2</v>
          </cell>
          <cell r="D71" t="str">
            <v>Market Summary and Insights - Western Europe</v>
          </cell>
          <cell r="E71" t="str">
            <v>Western Europe</v>
          </cell>
        </row>
        <row r="72">
          <cell r="A72">
            <v>66</v>
          </cell>
          <cell r="B72">
            <v>4</v>
          </cell>
          <cell r="C72">
            <v>3</v>
          </cell>
          <cell r="D72"/>
          <cell r="E72" t="str">
            <v>Western Europe</v>
          </cell>
        </row>
        <row r="73">
          <cell r="A73">
            <v>67</v>
          </cell>
          <cell r="B73">
            <v>4</v>
          </cell>
          <cell r="C73">
            <v>4</v>
          </cell>
          <cell r="D73"/>
          <cell r="E73" t="str">
            <v>Western Europe</v>
          </cell>
        </row>
        <row r="74">
          <cell r="A74">
            <v>68</v>
          </cell>
          <cell r="B74">
            <v>4</v>
          </cell>
          <cell r="C74">
            <v>5</v>
          </cell>
          <cell r="D74" t="str">
            <v>Imaging IT and Archiving Management - Dashboard - Benelux</v>
          </cell>
          <cell r="E74" t="str">
            <v>Benelux</v>
          </cell>
        </row>
        <row r="75">
          <cell r="A75">
            <v>69</v>
          </cell>
          <cell r="B75">
            <v>4</v>
          </cell>
          <cell r="C75">
            <v>6</v>
          </cell>
          <cell r="D75" t="str">
            <v>Imaging IT and Archiving Management - by Product - Benelux</v>
          </cell>
          <cell r="E75" t="str">
            <v>Benelux</v>
          </cell>
        </row>
        <row r="76">
          <cell r="A76">
            <v>70</v>
          </cell>
          <cell r="B76">
            <v>4</v>
          </cell>
          <cell r="C76">
            <v>7</v>
          </cell>
          <cell r="D76" t="str">
            <v>Radiology Market - by Business Model - Benelux</v>
          </cell>
          <cell r="E76" t="str">
            <v>Benelux</v>
          </cell>
        </row>
        <row r="77">
          <cell r="A77">
            <v>71</v>
          </cell>
          <cell r="B77">
            <v>4</v>
          </cell>
          <cell r="C77">
            <v>8</v>
          </cell>
          <cell r="D77" t="str">
            <v>Radiology Market - by Scale - Benelux</v>
          </cell>
          <cell r="E77" t="str">
            <v>Benelux</v>
          </cell>
        </row>
        <row r="78">
          <cell r="A78">
            <v>72</v>
          </cell>
          <cell r="B78">
            <v>4</v>
          </cell>
          <cell r="C78">
            <v>9</v>
          </cell>
          <cell r="D78" t="str">
            <v>Radiology Market - by Architecture - Benelux</v>
          </cell>
          <cell r="E78" t="str">
            <v>Benelux</v>
          </cell>
        </row>
        <row r="79">
          <cell r="A79">
            <v>73</v>
          </cell>
          <cell r="B79">
            <v>4</v>
          </cell>
          <cell r="C79">
            <v>10</v>
          </cell>
          <cell r="D79" t="str">
            <v>Cardiology Market - by Business Model - Benelux</v>
          </cell>
          <cell r="E79" t="str">
            <v>Benelux</v>
          </cell>
        </row>
        <row r="80">
          <cell r="A80">
            <v>74</v>
          </cell>
          <cell r="B80">
            <v>4</v>
          </cell>
          <cell r="C80">
            <v>11</v>
          </cell>
          <cell r="D80" t="str">
            <v>Cardiology Market - by Scale - Benelux</v>
          </cell>
          <cell r="E80" t="str">
            <v>Benelux</v>
          </cell>
        </row>
        <row r="81">
          <cell r="A81">
            <v>75</v>
          </cell>
          <cell r="B81">
            <v>4</v>
          </cell>
          <cell r="C81">
            <v>12</v>
          </cell>
          <cell r="D81" t="str">
            <v>Cardiology Market - by Architecture - Benelux</v>
          </cell>
          <cell r="E81" t="str">
            <v>Benelux</v>
          </cell>
        </row>
        <row r="82">
          <cell r="A82">
            <v>76</v>
          </cell>
          <cell r="B82">
            <v>4</v>
          </cell>
          <cell r="C82">
            <v>13</v>
          </cell>
          <cell r="D82" t="str">
            <v>Archiving &amp; Management IT - by Business Model - Benelux</v>
          </cell>
          <cell r="E82" t="str">
            <v>Benelux</v>
          </cell>
        </row>
        <row r="83">
          <cell r="A83">
            <v>77</v>
          </cell>
          <cell r="B83">
            <v>4</v>
          </cell>
          <cell r="C83">
            <v>14</v>
          </cell>
          <cell r="D83" t="str">
            <v>Archiving &amp; Management IT - by Scale - Benelux</v>
          </cell>
          <cell r="E83" t="str">
            <v>Benelux</v>
          </cell>
        </row>
        <row r="84">
          <cell r="A84">
            <v>78</v>
          </cell>
          <cell r="B84">
            <v>4</v>
          </cell>
          <cell r="C84">
            <v>15</v>
          </cell>
          <cell r="D84" t="str">
            <v>Archiving &amp; Management IT - by Architecture - Benelux</v>
          </cell>
          <cell r="E84" t="str">
            <v>Benelux</v>
          </cell>
        </row>
        <row r="85">
          <cell r="A85">
            <v>79</v>
          </cell>
          <cell r="B85">
            <v>4</v>
          </cell>
          <cell r="C85">
            <v>16</v>
          </cell>
          <cell r="D85" t="str">
            <v>Imaging IT and Archiving Management - Dashboard - France</v>
          </cell>
          <cell r="E85" t="str">
            <v>France</v>
          </cell>
        </row>
        <row r="86">
          <cell r="A86">
            <v>80</v>
          </cell>
          <cell r="B86">
            <v>4</v>
          </cell>
          <cell r="C86">
            <v>17</v>
          </cell>
          <cell r="D86" t="str">
            <v>Imaging IT and Archiving Management - by Product - France</v>
          </cell>
          <cell r="E86" t="str">
            <v>France</v>
          </cell>
        </row>
        <row r="87">
          <cell r="A87">
            <v>81</v>
          </cell>
          <cell r="B87">
            <v>4</v>
          </cell>
          <cell r="C87">
            <v>18</v>
          </cell>
          <cell r="D87" t="str">
            <v>Radiology Market - by Business Model - France</v>
          </cell>
          <cell r="E87" t="str">
            <v>France</v>
          </cell>
        </row>
        <row r="88">
          <cell r="A88">
            <v>82</v>
          </cell>
          <cell r="B88">
            <v>4</v>
          </cell>
          <cell r="C88">
            <v>19</v>
          </cell>
          <cell r="D88" t="str">
            <v>Radiology Market - by Scale - France</v>
          </cell>
          <cell r="E88" t="str">
            <v>France</v>
          </cell>
        </row>
        <row r="89">
          <cell r="A89">
            <v>83</v>
          </cell>
          <cell r="B89">
            <v>4</v>
          </cell>
          <cell r="C89">
            <v>20</v>
          </cell>
          <cell r="D89" t="str">
            <v>Radiology Market - by Architecture - France</v>
          </cell>
          <cell r="E89" t="str">
            <v>France</v>
          </cell>
        </row>
        <row r="90">
          <cell r="A90">
            <v>84</v>
          </cell>
          <cell r="B90">
            <v>4</v>
          </cell>
          <cell r="C90">
            <v>21</v>
          </cell>
          <cell r="D90" t="str">
            <v>Cardiology Market - by Business Model - France</v>
          </cell>
          <cell r="E90" t="str">
            <v>France</v>
          </cell>
        </row>
        <row r="91">
          <cell r="A91">
            <v>85</v>
          </cell>
          <cell r="B91">
            <v>4</v>
          </cell>
          <cell r="C91">
            <v>22</v>
          </cell>
          <cell r="D91" t="str">
            <v>Cardiology Market - by Scale - France</v>
          </cell>
          <cell r="E91" t="str">
            <v>France</v>
          </cell>
        </row>
        <row r="92">
          <cell r="A92">
            <v>86</v>
          </cell>
          <cell r="B92">
            <v>4</v>
          </cell>
          <cell r="C92">
            <v>23</v>
          </cell>
          <cell r="D92" t="str">
            <v>Cardiology Market - by Architecture - France</v>
          </cell>
          <cell r="E92" t="str">
            <v>France</v>
          </cell>
        </row>
        <row r="93">
          <cell r="A93">
            <v>87</v>
          </cell>
          <cell r="B93">
            <v>4</v>
          </cell>
          <cell r="C93">
            <v>24</v>
          </cell>
          <cell r="D93" t="str">
            <v>Archiving &amp; Management IT - by Business Model - France</v>
          </cell>
          <cell r="E93" t="str">
            <v>France</v>
          </cell>
        </row>
        <row r="94">
          <cell r="A94">
            <v>88</v>
          </cell>
          <cell r="B94">
            <v>4</v>
          </cell>
          <cell r="C94">
            <v>25</v>
          </cell>
          <cell r="D94" t="str">
            <v>Archiving &amp; Management IT - by Scale - France</v>
          </cell>
          <cell r="E94" t="str">
            <v>France</v>
          </cell>
        </row>
        <row r="95">
          <cell r="A95">
            <v>89</v>
          </cell>
          <cell r="B95">
            <v>4</v>
          </cell>
          <cell r="C95">
            <v>26</v>
          </cell>
          <cell r="D95" t="str">
            <v>Archiving &amp; Management IT - by Architecture - France</v>
          </cell>
          <cell r="E95" t="str">
            <v>France</v>
          </cell>
        </row>
        <row r="96">
          <cell r="A96">
            <v>90</v>
          </cell>
          <cell r="B96">
            <v>4</v>
          </cell>
          <cell r="C96">
            <v>27</v>
          </cell>
          <cell r="D96" t="str">
            <v>Imaging IT and Archiving Management - Dashboard - DACH</v>
          </cell>
          <cell r="E96" t="str">
            <v>DACH</v>
          </cell>
        </row>
        <row r="97">
          <cell r="A97">
            <v>91</v>
          </cell>
          <cell r="B97">
            <v>4</v>
          </cell>
          <cell r="C97">
            <v>28</v>
          </cell>
          <cell r="D97" t="str">
            <v>Imaging IT and Archiving Management - by Product - DACH</v>
          </cell>
          <cell r="E97" t="str">
            <v>DACH</v>
          </cell>
        </row>
        <row r="98">
          <cell r="A98">
            <v>92</v>
          </cell>
          <cell r="B98">
            <v>4</v>
          </cell>
          <cell r="C98">
            <v>29</v>
          </cell>
          <cell r="D98" t="str">
            <v>Radiology Market - by Business Model - DACH</v>
          </cell>
          <cell r="E98" t="str">
            <v>DACH</v>
          </cell>
        </row>
        <row r="99">
          <cell r="A99">
            <v>93</v>
          </cell>
          <cell r="B99">
            <v>4</v>
          </cell>
          <cell r="C99">
            <v>30</v>
          </cell>
          <cell r="D99" t="str">
            <v>Radiology Market - by Scale - DACH</v>
          </cell>
          <cell r="E99" t="str">
            <v>DACH</v>
          </cell>
        </row>
        <row r="100">
          <cell r="A100">
            <v>94</v>
          </cell>
          <cell r="B100">
            <v>4</v>
          </cell>
          <cell r="C100">
            <v>31</v>
          </cell>
          <cell r="D100" t="str">
            <v>Radiology Market - by Architecture - DACH</v>
          </cell>
          <cell r="E100" t="str">
            <v>DACH</v>
          </cell>
        </row>
        <row r="101">
          <cell r="A101">
            <v>95</v>
          </cell>
          <cell r="B101">
            <v>4</v>
          </cell>
          <cell r="C101">
            <v>32</v>
          </cell>
          <cell r="D101" t="str">
            <v>Cardiology Market - by Business Model - DACH</v>
          </cell>
          <cell r="E101" t="str">
            <v>DACH</v>
          </cell>
        </row>
        <row r="102">
          <cell r="A102">
            <v>96</v>
          </cell>
          <cell r="B102">
            <v>4</v>
          </cell>
          <cell r="C102">
            <v>33</v>
          </cell>
          <cell r="D102" t="str">
            <v>Cardiology Market - by Scale - DACH</v>
          </cell>
          <cell r="E102" t="str">
            <v>DACH</v>
          </cell>
        </row>
        <row r="103">
          <cell r="A103">
            <v>97</v>
          </cell>
          <cell r="B103">
            <v>4</v>
          </cell>
          <cell r="C103">
            <v>34</v>
          </cell>
          <cell r="D103" t="str">
            <v>Cardiology Market - by Architecture - DACH</v>
          </cell>
          <cell r="E103" t="str">
            <v>DACH</v>
          </cell>
        </row>
        <row r="104">
          <cell r="A104">
            <v>98</v>
          </cell>
          <cell r="B104">
            <v>4</v>
          </cell>
          <cell r="C104">
            <v>35</v>
          </cell>
          <cell r="D104" t="str">
            <v>Archiving &amp; Management IT - by Business Model - DACH</v>
          </cell>
          <cell r="E104" t="str">
            <v>DACH</v>
          </cell>
        </row>
        <row r="105">
          <cell r="A105">
            <v>99</v>
          </cell>
          <cell r="B105">
            <v>4</v>
          </cell>
          <cell r="C105">
            <v>36</v>
          </cell>
          <cell r="D105" t="str">
            <v>Archiving &amp; Management IT - by Scale - DACH</v>
          </cell>
          <cell r="E105" t="str">
            <v>DACH</v>
          </cell>
        </row>
        <row r="106">
          <cell r="A106">
            <v>100</v>
          </cell>
          <cell r="B106">
            <v>4</v>
          </cell>
          <cell r="C106">
            <v>37</v>
          </cell>
          <cell r="D106" t="str">
            <v>Archiving &amp; Management IT - by Architecture - DACH</v>
          </cell>
          <cell r="E106" t="str">
            <v>DACH</v>
          </cell>
        </row>
        <row r="107">
          <cell r="A107">
            <v>101</v>
          </cell>
          <cell r="B107">
            <v>4</v>
          </cell>
          <cell r="C107">
            <v>38</v>
          </cell>
          <cell r="D107" t="str">
            <v>Imaging IT and Archiving Management - Dashboard - Italy</v>
          </cell>
          <cell r="E107" t="str">
            <v>Italy</v>
          </cell>
        </row>
        <row r="108">
          <cell r="A108">
            <v>102</v>
          </cell>
          <cell r="B108">
            <v>4</v>
          </cell>
          <cell r="C108">
            <v>39</v>
          </cell>
          <cell r="D108" t="str">
            <v>Imaging IT and Archiving Management - by Product - Italy</v>
          </cell>
          <cell r="E108" t="str">
            <v>Italy</v>
          </cell>
        </row>
        <row r="109">
          <cell r="A109">
            <v>103</v>
          </cell>
          <cell r="B109">
            <v>4</v>
          </cell>
          <cell r="C109">
            <v>40</v>
          </cell>
          <cell r="D109" t="str">
            <v>Radiology Market - by Business Model - Italy</v>
          </cell>
          <cell r="E109" t="str">
            <v>Italy</v>
          </cell>
        </row>
        <row r="110">
          <cell r="A110">
            <v>104</v>
          </cell>
          <cell r="B110">
            <v>4</v>
          </cell>
          <cell r="C110">
            <v>41</v>
          </cell>
          <cell r="D110" t="str">
            <v>Radiology Market - by Scale - Italy</v>
          </cell>
          <cell r="E110" t="str">
            <v>Italy</v>
          </cell>
        </row>
        <row r="111">
          <cell r="A111">
            <v>105</v>
          </cell>
          <cell r="B111">
            <v>4</v>
          </cell>
          <cell r="C111">
            <v>42</v>
          </cell>
          <cell r="D111" t="str">
            <v>Radiology Market - by Architecture - Italy</v>
          </cell>
          <cell r="E111" t="str">
            <v>Italy</v>
          </cell>
        </row>
        <row r="112">
          <cell r="A112">
            <v>106</v>
          </cell>
          <cell r="B112">
            <v>4</v>
          </cell>
          <cell r="C112">
            <v>43</v>
          </cell>
          <cell r="D112" t="str">
            <v>Cardiology Market - by Business Model - Italy</v>
          </cell>
          <cell r="E112" t="str">
            <v>Italy</v>
          </cell>
        </row>
        <row r="113">
          <cell r="A113">
            <v>107</v>
          </cell>
          <cell r="B113">
            <v>4</v>
          </cell>
          <cell r="C113">
            <v>44</v>
          </cell>
          <cell r="D113" t="str">
            <v>Cardiology Market - by Scale - Italy</v>
          </cell>
          <cell r="E113" t="str">
            <v>Italy</v>
          </cell>
        </row>
        <row r="114">
          <cell r="A114">
            <v>108</v>
          </cell>
          <cell r="B114">
            <v>4</v>
          </cell>
          <cell r="C114">
            <v>45</v>
          </cell>
          <cell r="D114" t="str">
            <v>Cardiology Market - by Architecture - Italy</v>
          </cell>
          <cell r="E114" t="str">
            <v>Italy</v>
          </cell>
        </row>
        <row r="115">
          <cell r="A115">
            <v>109</v>
          </cell>
          <cell r="B115">
            <v>4</v>
          </cell>
          <cell r="C115">
            <v>46</v>
          </cell>
          <cell r="D115" t="str">
            <v>Archiving &amp; Management IT - by Business Model - Italy</v>
          </cell>
          <cell r="E115" t="str">
            <v>Italy</v>
          </cell>
        </row>
        <row r="116">
          <cell r="A116">
            <v>110</v>
          </cell>
          <cell r="B116">
            <v>4</v>
          </cell>
          <cell r="C116">
            <v>47</v>
          </cell>
          <cell r="D116" t="str">
            <v>Archiving &amp; Management IT - by Scale - Italy</v>
          </cell>
          <cell r="E116" t="str">
            <v>Italy</v>
          </cell>
        </row>
        <row r="117">
          <cell r="A117">
            <v>111</v>
          </cell>
          <cell r="B117">
            <v>4</v>
          </cell>
          <cell r="C117">
            <v>48</v>
          </cell>
          <cell r="D117" t="str">
            <v>Archiving &amp; Management IT - by Architecture - Italy</v>
          </cell>
          <cell r="E117" t="str">
            <v>Italy</v>
          </cell>
        </row>
        <row r="118">
          <cell r="A118">
            <v>112</v>
          </cell>
          <cell r="B118">
            <v>4</v>
          </cell>
          <cell r="C118">
            <v>49</v>
          </cell>
          <cell r="D118" t="str">
            <v>Imaging IT and Archiving Management - Dashboard - Spain &amp; Portugal</v>
          </cell>
          <cell r="E118" t="str">
            <v>Spain &amp; Portugal</v>
          </cell>
        </row>
        <row r="119">
          <cell r="A119">
            <v>113</v>
          </cell>
          <cell r="B119">
            <v>4</v>
          </cell>
          <cell r="C119">
            <v>50</v>
          </cell>
          <cell r="D119" t="str">
            <v>Imaging IT and Archiving Management - by Product - Spain &amp; Portugal</v>
          </cell>
          <cell r="E119" t="str">
            <v>Spain &amp; Portugal</v>
          </cell>
        </row>
        <row r="120">
          <cell r="A120">
            <v>114</v>
          </cell>
          <cell r="B120">
            <v>4</v>
          </cell>
          <cell r="C120">
            <v>51</v>
          </cell>
          <cell r="D120" t="str">
            <v>Radiology Market - by Business Model - Spain &amp; Portugal</v>
          </cell>
          <cell r="E120" t="str">
            <v>Spain &amp; Portugal</v>
          </cell>
        </row>
        <row r="121">
          <cell r="A121">
            <v>115</v>
          </cell>
          <cell r="B121">
            <v>4</v>
          </cell>
          <cell r="C121">
            <v>52</v>
          </cell>
          <cell r="D121" t="str">
            <v>Radiology Market - by Scale - Spain &amp; Portugal</v>
          </cell>
          <cell r="E121" t="str">
            <v>Spain &amp; Portugal</v>
          </cell>
        </row>
        <row r="122">
          <cell r="A122">
            <v>116</v>
          </cell>
          <cell r="B122">
            <v>4</v>
          </cell>
          <cell r="C122">
            <v>53</v>
          </cell>
          <cell r="D122" t="str">
            <v>Radiology Market - by Architecture - Spain &amp; Portugal</v>
          </cell>
          <cell r="E122" t="str">
            <v>Spain &amp; Portugal</v>
          </cell>
        </row>
        <row r="123">
          <cell r="A123">
            <v>117</v>
          </cell>
          <cell r="B123">
            <v>4</v>
          </cell>
          <cell r="C123">
            <v>54</v>
          </cell>
          <cell r="D123" t="str">
            <v>Cardiology Market - by Business Model - Spain &amp; Portugal</v>
          </cell>
          <cell r="E123" t="str">
            <v>Spain &amp; Portugal</v>
          </cell>
        </row>
        <row r="124">
          <cell r="A124">
            <v>118</v>
          </cell>
          <cell r="B124">
            <v>4</v>
          </cell>
          <cell r="C124">
            <v>55</v>
          </cell>
          <cell r="D124" t="str">
            <v>Cardiology Market - by Scale - Spain &amp; Portugal</v>
          </cell>
          <cell r="E124" t="str">
            <v>Spain &amp; Portugal</v>
          </cell>
        </row>
        <row r="125">
          <cell r="A125">
            <v>119</v>
          </cell>
          <cell r="B125">
            <v>4</v>
          </cell>
          <cell r="C125">
            <v>56</v>
          </cell>
          <cell r="D125" t="str">
            <v>Cardiology Market - by Architecture - Spain &amp; Portugal</v>
          </cell>
          <cell r="E125" t="str">
            <v>Spain &amp; Portugal</v>
          </cell>
        </row>
        <row r="126">
          <cell r="A126">
            <v>120</v>
          </cell>
          <cell r="B126">
            <v>4</v>
          </cell>
          <cell r="C126">
            <v>57</v>
          </cell>
          <cell r="D126" t="str">
            <v>Archiving &amp; Management IT - by Business Model - Spain &amp; Portugal</v>
          </cell>
          <cell r="E126" t="str">
            <v>Spain &amp; Portugal</v>
          </cell>
        </row>
        <row r="127">
          <cell r="A127">
            <v>121</v>
          </cell>
          <cell r="B127">
            <v>4</v>
          </cell>
          <cell r="C127">
            <v>58</v>
          </cell>
          <cell r="D127" t="str">
            <v>Archiving &amp; Management IT - by Scale - Spain &amp; Portugal</v>
          </cell>
          <cell r="E127" t="str">
            <v>Spain &amp; Portugal</v>
          </cell>
        </row>
        <row r="128">
          <cell r="A128">
            <v>122</v>
          </cell>
          <cell r="B128">
            <v>4</v>
          </cell>
          <cell r="C128">
            <v>59</v>
          </cell>
          <cell r="D128" t="str">
            <v>Archiving &amp; Management IT - by Architecture - Spain &amp; Portugal</v>
          </cell>
          <cell r="E128" t="str">
            <v>Spain &amp; Portugal</v>
          </cell>
        </row>
        <row r="129">
          <cell r="A129">
            <v>123</v>
          </cell>
          <cell r="B129">
            <v>4</v>
          </cell>
          <cell r="C129">
            <v>60</v>
          </cell>
          <cell r="D129" t="str">
            <v>Imaging IT and Archiving Management - Dashboard - Nordics</v>
          </cell>
          <cell r="E129" t="str">
            <v>Nordics</v>
          </cell>
        </row>
        <row r="130">
          <cell r="A130">
            <v>124</v>
          </cell>
          <cell r="B130">
            <v>4</v>
          </cell>
          <cell r="C130">
            <v>61</v>
          </cell>
          <cell r="D130" t="str">
            <v>Imaging IT and Archiving Management - by Product - Nordics</v>
          </cell>
          <cell r="E130" t="str">
            <v>Nordics</v>
          </cell>
        </row>
        <row r="131">
          <cell r="A131">
            <v>125</v>
          </cell>
          <cell r="B131">
            <v>4</v>
          </cell>
          <cell r="C131">
            <v>62</v>
          </cell>
          <cell r="D131" t="str">
            <v>Radiology Market - by Business Model - Nordics</v>
          </cell>
          <cell r="E131" t="str">
            <v>Nordics</v>
          </cell>
        </row>
        <row r="132">
          <cell r="A132">
            <v>126</v>
          </cell>
          <cell r="B132">
            <v>4</v>
          </cell>
          <cell r="C132">
            <v>63</v>
          </cell>
          <cell r="D132" t="str">
            <v>Radiology Market - by Scale - Nordics</v>
          </cell>
          <cell r="E132" t="str">
            <v>Nordics</v>
          </cell>
        </row>
        <row r="133">
          <cell r="A133">
            <v>127</v>
          </cell>
          <cell r="B133">
            <v>4</v>
          </cell>
          <cell r="C133">
            <v>64</v>
          </cell>
          <cell r="D133" t="str">
            <v>Radiology Market - by Architecture - Nordics</v>
          </cell>
          <cell r="E133" t="str">
            <v>Nordics</v>
          </cell>
        </row>
        <row r="134">
          <cell r="A134">
            <v>128</v>
          </cell>
          <cell r="B134">
            <v>4</v>
          </cell>
          <cell r="C134">
            <v>65</v>
          </cell>
          <cell r="D134" t="str">
            <v>Cardiology Market - by Business Model - Nordics</v>
          </cell>
          <cell r="E134" t="str">
            <v>Nordics</v>
          </cell>
        </row>
        <row r="135">
          <cell r="A135">
            <v>129</v>
          </cell>
          <cell r="B135">
            <v>4</v>
          </cell>
          <cell r="C135">
            <v>66</v>
          </cell>
          <cell r="D135" t="str">
            <v>Cardiology Market - by Scale - Nordics</v>
          </cell>
          <cell r="E135" t="str">
            <v>Nordics</v>
          </cell>
        </row>
        <row r="136">
          <cell r="A136">
            <v>130</v>
          </cell>
          <cell r="B136">
            <v>4</v>
          </cell>
          <cell r="C136">
            <v>67</v>
          </cell>
          <cell r="D136" t="str">
            <v>Cardiology Market - by Architecture - Nordics</v>
          </cell>
          <cell r="E136" t="str">
            <v>Nordics</v>
          </cell>
        </row>
        <row r="137">
          <cell r="A137">
            <v>131</v>
          </cell>
          <cell r="B137">
            <v>4</v>
          </cell>
          <cell r="C137">
            <v>68</v>
          </cell>
          <cell r="D137" t="str">
            <v>Archiving &amp; Management IT - by Business Model - Nordics</v>
          </cell>
          <cell r="E137" t="str">
            <v>Nordics</v>
          </cell>
        </row>
        <row r="138">
          <cell r="A138">
            <v>132</v>
          </cell>
          <cell r="B138">
            <v>4</v>
          </cell>
          <cell r="C138">
            <v>69</v>
          </cell>
          <cell r="D138" t="str">
            <v>Archiving &amp; Management IT - by Scale - Nordics</v>
          </cell>
          <cell r="E138" t="str">
            <v>Nordics</v>
          </cell>
        </row>
        <row r="139">
          <cell r="A139">
            <v>133</v>
          </cell>
          <cell r="B139">
            <v>4</v>
          </cell>
          <cell r="C139">
            <v>70</v>
          </cell>
          <cell r="D139" t="str">
            <v>Archiving &amp; Management IT - by Architecture - Nordics</v>
          </cell>
          <cell r="E139" t="str">
            <v>Nordics</v>
          </cell>
        </row>
        <row r="140">
          <cell r="A140">
            <v>134</v>
          </cell>
          <cell r="B140">
            <v>4</v>
          </cell>
          <cell r="C140">
            <v>71</v>
          </cell>
          <cell r="D140" t="str">
            <v>Imaging IT and Archiving Management - Dashboard - UK &amp; Ireland</v>
          </cell>
          <cell r="E140" t="str">
            <v>UK &amp; Ireland</v>
          </cell>
        </row>
        <row r="141">
          <cell r="A141">
            <v>135</v>
          </cell>
          <cell r="B141">
            <v>4</v>
          </cell>
          <cell r="C141">
            <v>72</v>
          </cell>
          <cell r="D141" t="str">
            <v>Imaging IT and Archiving Management - by Product - UK &amp; Ireland</v>
          </cell>
          <cell r="E141" t="str">
            <v>UK &amp; Ireland</v>
          </cell>
        </row>
        <row r="142">
          <cell r="A142">
            <v>136</v>
          </cell>
          <cell r="B142">
            <v>4</v>
          </cell>
          <cell r="C142">
            <v>73</v>
          </cell>
          <cell r="D142" t="str">
            <v>Radiology Market - by Business Model - UK &amp; Ireland</v>
          </cell>
          <cell r="E142" t="str">
            <v>UK &amp; Ireland</v>
          </cell>
        </row>
        <row r="143">
          <cell r="A143">
            <v>137</v>
          </cell>
          <cell r="B143">
            <v>4</v>
          </cell>
          <cell r="C143">
            <v>74</v>
          </cell>
          <cell r="D143" t="str">
            <v>Radiology Market - by Scale - UK &amp; Ireland</v>
          </cell>
          <cell r="E143" t="str">
            <v>UK &amp; Ireland</v>
          </cell>
        </row>
        <row r="144">
          <cell r="A144">
            <v>138</v>
          </cell>
          <cell r="B144">
            <v>4</v>
          </cell>
          <cell r="C144">
            <v>75</v>
          </cell>
          <cell r="D144" t="str">
            <v>Radiology Market - by Architecture - UK &amp; Ireland</v>
          </cell>
          <cell r="E144" t="str">
            <v>UK &amp; Ireland</v>
          </cell>
        </row>
        <row r="145">
          <cell r="A145">
            <v>139</v>
          </cell>
          <cell r="B145">
            <v>4</v>
          </cell>
          <cell r="C145">
            <v>76</v>
          </cell>
          <cell r="D145" t="str">
            <v>Cardiology Market - by Business Model - UK &amp; Ireland</v>
          </cell>
          <cell r="E145" t="str">
            <v>UK &amp; Ireland</v>
          </cell>
        </row>
        <row r="146">
          <cell r="A146">
            <v>140</v>
          </cell>
          <cell r="B146">
            <v>4</v>
          </cell>
          <cell r="C146">
            <v>77</v>
          </cell>
          <cell r="D146" t="str">
            <v>Cardiology Market - by Scale - UK &amp; Ireland</v>
          </cell>
          <cell r="E146" t="str">
            <v>UK &amp; Ireland</v>
          </cell>
        </row>
        <row r="147">
          <cell r="A147">
            <v>141</v>
          </cell>
          <cell r="B147">
            <v>4</v>
          </cell>
          <cell r="C147">
            <v>78</v>
          </cell>
          <cell r="D147" t="str">
            <v>Cardiology Market - by Architecture - UK &amp; Ireland</v>
          </cell>
          <cell r="E147" t="str">
            <v>UK &amp; Ireland</v>
          </cell>
        </row>
        <row r="148">
          <cell r="A148">
            <v>142</v>
          </cell>
          <cell r="B148">
            <v>4</v>
          </cell>
          <cell r="C148">
            <v>79</v>
          </cell>
          <cell r="D148" t="str">
            <v>Archiving &amp; Management IT - by Business Model - UK &amp; Ireland</v>
          </cell>
          <cell r="E148" t="str">
            <v>UK &amp; Ireland</v>
          </cell>
        </row>
        <row r="149">
          <cell r="A149">
            <v>143</v>
          </cell>
          <cell r="B149">
            <v>4</v>
          </cell>
          <cell r="C149">
            <v>80</v>
          </cell>
          <cell r="D149" t="str">
            <v>Archiving &amp; Management IT - by Scale - UK &amp; Ireland</v>
          </cell>
          <cell r="E149" t="str">
            <v>UK &amp; Ireland</v>
          </cell>
        </row>
        <row r="150">
          <cell r="A150">
            <v>144</v>
          </cell>
          <cell r="B150">
            <v>4</v>
          </cell>
          <cell r="C150">
            <v>81</v>
          </cell>
          <cell r="D150" t="str">
            <v>Archiving &amp; Management IT - by Architecture - UK &amp; Ireland</v>
          </cell>
          <cell r="E150" t="str">
            <v>UK &amp; Ireland</v>
          </cell>
        </row>
        <row r="151">
          <cell r="A151">
            <v>145</v>
          </cell>
          <cell r="B151">
            <v>4</v>
          </cell>
          <cell r="C151">
            <v>82</v>
          </cell>
          <cell r="D151" t="str">
            <v>Imaging IT and Archiving Management - by Product - EEMEA</v>
          </cell>
          <cell r="E151" t="str">
            <v>EEMEA</v>
          </cell>
        </row>
        <row r="152">
          <cell r="A152">
            <v>146</v>
          </cell>
          <cell r="B152">
            <v>4</v>
          </cell>
          <cell r="C152">
            <v>83</v>
          </cell>
          <cell r="D152" t="str">
            <v>Market Summary and Insights - EEMEA</v>
          </cell>
          <cell r="E152" t="str">
            <v>EEMEA</v>
          </cell>
        </row>
        <row r="153">
          <cell r="A153">
            <v>147</v>
          </cell>
          <cell r="B153">
            <v>4</v>
          </cell>
          <cell r="C153">
            <v>84</v>
          </cell>
          <cell r="D153"/>
          <cell r="E153" t="str">
            <v>EEMEA</v>
          </cell>
        </row>
        <row r="154">
          <cell r="A154">
            <v>148</v>
          </cell>
          <cell r="B154">
            <v>4</v>
          </cell>
          <cell r="C154">
            <v>85</v>
          </cell>
          <cell r="D154"/>
          <cell r="E154" t="str">
            <v>EEMEA</v>
          </cell>
        </row>
        <row r="155">
          <cell r="A155">
            <v>149</v>
          </cell>
          <cell r="B155">
            <v>4</v>
          </cell>
          <cell r="C155">
            <v>86</v>
          </cell>
          <cell r="D155" t="str">
            <v>Imaging IT and Archiving Management - Dashboard - Africa</v>
          </cell>
          <cell r="E155" t="str">
            <v>Africa</v>
          </cell>
        </row>
        <row r="156">
          <cell r="A156">
            <v>150</v>
          </cell>
          <cell r="B156">
            <v>4</v>
          </cell>
          <cell r="C156">
            <v>87</v>
          </cell>
          <cell r="D156" t="str">
            <v>Imaging IT and Archiving Management - by Product - Africa</v>
          </cell>
          <cell r="E156" t="str">
            <v>Africa</v>
          </cell>
        </row>
        <row r="157">
          <cell r="A157">
            <v>151</v>
          </cell>
          <cell r="B157">
            <v>4</v>
          </cell>
          <cell r="C157">
            <v>88</v>
          </cell>
          <cell r="D157" t="str">
            <v>Radiology Market - by Business Model - Africa</v>
          </cell>
          <cell r="E157" t="str">
            <v>Africa</v>
          </cell>
        </row>
        <row r="158">
          <cell r="A158">
            <v>152</v>
          </cell>
          <cell r="B158">
            <v>4</v>
          </cell>
          <cell r="C158">
            <v>89</v>
          </cell>
          <cell r="D158" t="str">
            <v>Radiology Market - by Scale - Africa</v>
          </cell>
          <cell r="E158" t="str">
            <v>Africa</v>
          </cell>
        </row>
        <row r="159">
          <cell r="A159">
            <v>153</v>
          </cell>
          <cell r="B159">
            <v>4</v>
          </cell>
          <cell r="C159">
            <v>90</v>
          </cell>
          <cell r="D159" t="str">
            <v>Radiology Market - by Architecture - Africa</v>
          </cell>
          <cell r="E159" t="str">
            <v>Africa</v>
          </cell>
        </row>
        <row r="160">
          <cell r="A160">
            <v>154</v>
          </cell>
          <cell r="B160">
            <v>4</v>
          </cell>
          <cell r="C160">
            <v>91</v>
          </cell>
          <cell r="D160" t="str">
            <v>Cardiology Market - by Business Model - Africa</v>
          </cell>
          <cell r="E160" t="str">
            <v>Africa</v>
          </cell>
        </row>
        <row r="161">
          <cell r="A161">
            <v>155</v>
          </cell>
          <cell r="B161">
            <v>4</v>
          </cell>
          <cell r="C161">
            <v>92</v>
          </cell>
          <cell r="D161" t="str">
            <v>Cardiology Market - by Scale - Africa</v>
          </cell>
          <cell r="E161" t="str">
            <v>Africa</v>
          </cell>
        </row>
        <row r="162">
          <cell r="A162">
            <v>156</v>
          </cell>
          <cell r="B162">
            <v>4</v>
          </cell>
          <cell r="C162">
            <v>93</v>
          </cell>
          <cell r="D162" t="str">
            <v>Cardiology Market - by Architecture - Africa</v>
          </cell>
          <cell r="E162" t="str">
            <v>Africa</v>
          </cell>
        </row>
        <row r="163">
          <cell r="A163">
            <v>157</v>
          </cell>
          <cell r="B163">
            <v>4</v>
          </cell>
          <cell r="C163">
            <v>94</v>
          </cell>
          <cell r="D163" t="str">
            <v>Archiving &amp; Management IT - by Business Model - Africa</v>
          </cell>
          <cell r="E163" t="str">
            <v>Africa</v>
          </cell>
        </row>
        <row r="164">
          <cell r="A164">
            <v>158</v>
          </cell>
          <cell r="B164">
            <v>4</v>
          </cell>
          <cell r="C164">
            <v>95</v>
          </cell>
          <cell r="D164" t="str">
            <v>Archiving &amp; Management IT - by Scale - Africa</v>
          </cell>
          <cell r="E164" t="str">
            <v>Africa</v>
          </cell>
        </row>
        <row r="165">
          <cell r="A165">
            <v>159</v>
          </cell>
          <cell r="B165">
            <v>4</v>
          </cell>
          <cell r="C165">
            <v>96</v>
          </cell>
          <cell r="D165" t="str">
            <v>Archiving &amp; Management IT - by Architecture - Africa</v>
          </cell>
          <cell r="E165" t="str">
            <v>Africa</v>
          </cell>
        </row>
        <row r="166">
          <cell r="A166">
            <v>160</v>
          </cell>
          <cell r="B166">
            <v>4</v>
          </cell>
          <cell r="C166">
            <v>97</v>
          </cell>
          <cell r="D166" t="str">
            <v>Imaging IT and Archiving Management - Dashboard - Middle East</v>
          </cell>
          <cell r="E166" t="str">
            <v>Middle East</v>
          </cell>
        </row>
        <row r="167">
          <cell r="A167">
            <v>161</v>
          </cell>
          <cell r="B167">
            <v>4</v>
          </cell>
          <cell r="C167">
            <v>98</v>
          </cell>
          <cell r="D167" t="str">
            <v>Imaging IT and Archiving Management - by Product - Middle East</v>
          </cell>
          <cell r="E167" t="str">
            <v>Middle East</v>
          </cell>
        </row>
        <row r="168">
          <cell r="A168">
            <v>162</v>
          </cell>
          <cell r="B168">
            <v>4</v>
          </cell>
          <cell r="C168">
            <v>99</v>
          </cell>
          <cell r="D168" t="str">
            <v>Radiology Market - by Business Model - Middle East</v>
          </cell>
          <cell r="E168" t="str">
            <v>Middle East</v>
          </cell>
        </row>
        <row r="169">
          <cell r="A169">
            <v>163</v>
          </cell>
          <cell r="B169">
            <v>4</v>
          </cell>
          <cell r="C169">
            <v>100</v>
          </cell>
          <cell r="D169" t="str">
            <v>Radiology Market - by Scale - Middle East</v>
          </cell>
          <cell r="E169" t="str">
            <v>Middle East</v>
          </cell>
        </row>
        <row r="170">
          <cell r="A170">
            <v>164</v>
          </cell>
          <cell r="B170">
            <v>4</v>
          </cell>
          <cell r="C170">
            <v>101</v>
          </cell>
          <cell r="D170" t="str">
            <v>Radiology Market - by Architecture - Middle East</v>
          </cell>
          <cell r="E170" t="str">
            <v>Middle East</v>
          </cell>
        </row>
        <row r="171">
          <cell r="A171">
            <v>165</v>
          </cell>
          <cell r="B171">
            <v>4</v>
          </cell>
          <cell r="C171">
            <v>102</v>
          </cell>
          <cell r="D171" t="str">
            <v>Cardiology Market - by Business Model - Middle East</v>
          </cell>
          <cell r="E171" t="str">
            <v>Middle East</v>
          </cell>
        </row>
        <row r="172">
          <cell r="A172">
            <v>166</v>
          </cell>
          <cell r="B172">
            <v>4</v>
          </cell>
          <cell r="C172">
            <v>103</v>
          </cell>
          <cell r="D172" t="str">
            <v>Cardiology Market - by Scale - Middle East</v>
          </cell>
          <cell r="E172" t="str">
            <v>Middle East</v>
          </cell>
        </row>
        <row r="173">
          <cell r="A173">
            <v>167</v>
          </cell>
          <cell r="B173">
            <v>4</v>
          </cell>
          <cell r="C173">
            <v>104</v>
          </cell>
          <cell r="D173" t="str">
            <v>Cardiology Market - by Architecture - Middle East</v>
          </cell>
          <cell r="E173" t="str">
            <v>Middle East</v>
          </cell>
        </row>
        <row r="174">
          <cell r="A174">
            <v>168</v>
          </cell>
          <cell r="B174">
            <v>4</v>
          </cell>
          <cell r="C174">
            <v>105</v>
          </cell>
          <cell r="D174" t="str">
            <v>Archiving &amp; Management IT - by Business Model - Middle East</v>
          </cell>
          <cell r="E174" t="str">
            <v>Middle East</v>
          </cell>
        </row>
        <row r="175">
          <cell r="A175">
            <v>169</v>
          </cell>
          <cell r="B175">
            <v>4</v>
          </cell>
          <cell r="C175">
            <v>106</v>
          </cell>
          <cell r="D175" t="str">
            <v>Archiving &amp; Management IT - by Scale - Middle East</v>
          </cell>
          <cell r="E175" t="str">
            <v>Middle East</v>
          </cell>
        </row>
        <row r="176">
          <cell r="A176">
            <v>170</v>
          </cell>
          <cell r="B176">
            <v>4</v>
          </cell>
          <cell r="C176">
            <v>107</v>
          </cell>
          <cell r="D176" t="str">
            <v>Archiving &amp; Management IT - by Architecture - Middle East</v>
          </cell>
          <cell r="E176" t="str">
            <v>Middle East</v>
          </cell>
        </row>
        <row r="177">
          <cell r="A177">
            <v>171</v>
          </cell>
          <cell r="B177">
            <v>4</v>
          </cell>
          <cell r="C177">
            <v>108</v>
          </cell>
          <cell r="D177" t="str">
            <v>Imaging IT and Archiving Management - Dashboard - Russia</v>
          </cell>
          <cell r="E177" t="str">
            <v>Russia</v>
          </cell>
        </row>
        <row r="178">
          <cell r="A178">
            <v>172</v>
          </cell>
          <cell r="B178">
            <v>4</v>
          </cell>
          <cell r="C178">
            <v>109</v>
          </cell>
          <cell r="D178" t="str">
            <v>Imaging IT and Archiving Management - by Product - Russia</v>
          </cell>
          <cell r="E178" t="str">
            <v>Russia</v>
          </cell>
        </row>
        <row r="179">
          <cell r="A179">
            <v>173</v>
          </cell>
          <cell r="B179">
            <v>4</v>
          </cell>
          <cell r="C179">
            <v>110</v>
          </cell>
          <cell r="D179" t="str">
            <v>Radiology Market - by Business Model - Russia</v>
          </cell>
          <cell r="E179" t="str">
            <v>Russia</v>
          </cell>
        </row>
        <row r="180">
          <cell r="A180">
            <v>174</v>
          </cell>
          <cell r="B180">
            <v>4</v>
          </cell>
          <cell r="C180">
            <v>111</v>
          </cell>
          <cell r="D180" t="str">
            <v>Radiology Market - by Scale - Russia</v>
          </cell>
          <cell r="E180" t="str">
            <v>Russia</v>
          </cell>
        </row>
        <row r="181">
          <cell r="A181">
            <v>175</v>
          </cell>
          <cell r="B181">
            <v>4</v>
          </cell>
          <cell r="C181">
            <v>112</v>
          </cell>
          <cell r="D181" t="str">
            <v>Radiology Market - by Architecture - Russia</v>
          </cell>
          <cell r="E181" t="str">
            <v>Russia</v>
          </cell>
        </row>
        <row r="182">
          <cell r="A182">
            <v>176</v>
          </cell>
          <cell r="B182">
            <v>4</v>
          </cell>
          <cell r="C182">
            <v>113</v>
          </cell>
          <cell r="D182" t="str">
            <v>Cardiology Market - by Business Model - Russia</v>
          </cell>
          <cell r="E182" t="str">
            <v>Russia</v>
          </cell>
        </row>
        <row r="183">
          <cell r="A183">
            <v>177</v>
          </cell>
          <cell r="B183">
            <v>4</v>
          </cell>
          <cell r="C183">
            <v>114</v>
          </cell>
          <cell r="D183" t="str">
            <v>Cardiology Market - by Scale - Russia</v>
          </cell>
          <cell r="E183" t="str">
            <v>Russia</v>
          </cell>
        </row>
        <row r="184">
          <cell r="A184">
            <v>178</v>
          </cell>
          <cell r="B184">
            <v>4</v>
          </cell>
          <cell r="C184">
            <v>115</v>
          </cell>
          <cell r="D184" t="str">
            <v>Cardiology Market - by Architecture - Russia</v>
          </cell>
          <cell r="E184" t="str">
            <v>Russia</v>
          </cell>
        </row>
        <row r="185">
          <cell r="A185">
            <v>179</v>
          </cell>
          <cell r="B185">
            <v>4</v>
          </cell>
          <cell r="C185">
            <v>116</v>
          </cell>
          <cell r="D185" t="str">
            <v>Archiving &amp; Management IT - by Business Model - Russia</v>
          </cell>
          <cell r="E185" t="str">
            <v>Russia</v>
          </cell>
        </row>
        <row r="186">
          <cell r="A186">
            <v>180</v>
          </cell>
          <cell r="B186">
            <v>4</v>
          </cell>
          <cell r="C186">
            <v>117</v>
          </cell>
          <cell r="D186" t="str">
            <v>Archiving &amp; Management IT - by Scale - Russia</v>
          </cell>
          <cell r="E186" t="str">
            <v>Russia</v>
          </cell>
        </row>
        <row r="187">
          <cell r="A187">
            <v>181</v>
          </cell>
          <cell r="B187">
            <v>4</v>
          </cell>
          <cell r="C187">
            <v>118</v>
          </cell>
          <cell r="D187" t="str">
            <v>Archiving &amp; Management IT - by Architecture - Russia</v>
          </cell>
          <cell r="E187" t="str">
            <v>Russia</v>
          </cell>
        </row>
        <row r="188">
          <cell r="A188">
            <v>182</v>
          </cell>
          <cell r="B188">
            <v>4</v>
          </cell>
          <cell r="C188">
            <v>119</v>
          </cell>
          <cell r="D188" t="str">
            <v>Imaging IT and Archiving Management - Dashboard - Eastern Europe</v>
          </cell>
          <cell r="E188" t="str">
            <v>Eastern Europe</v>
          </cell>
        </row>
        <row r="189">
          <cell r="A189">
            <v>183</v>
          </cell>
          <cell r="B189">
            <v>4</v>
          </cell>
          <cell r="C189">
            <v>120</v>
          </cell>
          <cell r="D189" t="str">
            <v>Imaging IT and Archiving Management - by Product - Eastern Europe</v>
          </cell>
          <cell r="E189" t="str">
            <v>Eastern Europe</v>
          </cell>
        </row>
        <row r="190">
          <cell r="A190">
            <v>184</v>
          </cell>
          <cell r="B190">
            <v>4</v>
          </cell>
          <cell r="C190">
            <v>121</v>
          </cell>
          <cell r="D190" t="str">
            <v>Radiology Market - by Business Model - Eastern Europe</v>
          </cell>
          <cell r="E190" t="str">
            <v>Eastern Europe</v>
          </cell>
        </row>
        <row r="191">
          <cell r="A191">
            <v>185</v>
          </cell>
          <cell r="B191">
            <v>4</v>
          </cell>
          <cell r="C191">
            <v>122</v>
          </cell>
          <cell r="D191" t="str">
            <v>Radiology Market - by Scale - Eastern Europe</v>
          </cell>
          <cell r="E191" t="str">
            <v>Eastern Europe</v>
          </cell>
        </row>
        <row r="192">
          <cell r="A192">
            <v>186</v>
          </cell>
          <cell r="B192">
            <v>4</v>
          </cell>
          <cell r="C192">
            <v>123</v>
          </cell>
          <cell r="D192" t="str">
            <v>Radiology Market - by Architecture - Eastern Europe</v>
          </cell>
          <cell r="E192" t="str">
            <v>Eastern Europe</v>
          </cell>
        </row>
        <row r="193">
          <cell r="A193">
            <v>187</v>
          </cell>
          <cell r="B193">
            <v>4</v>
          </cell>
          <cell r="C193">
            <v>124</v>
          </cell>
          <cell r="D193" t="str">
            <v>Cardiology Market - by Business Model - Eastern Europe</v>
          </cell>
          <cell r="E193" t="str">
            <v>Eastern Europe</v>
          </cell>
        </row>
        <row r="194">
          <cell r="A194">
            <v>188</v>
          </cell>
          <cell r="B194">
            <v>4</v>
          </cell>
          <cell r="C194">
            <v>125</v>
          </cell>
          <cell r="D194" t="str">
            <v>Cardiology Market - by Scale - Eastern Europe</v>
          </cell>
          <cell r="E194" t="str">
            <v>Eastern Europe</v>
          </cell>
        </row>
        <row r="195">
          <cell r="A195">
            <v>189</v>
          </cell>
          <cell r="B195">
            <v>4</v>
          </cell>
          <cell r="C195">
            <v>126</v>
          </cell>
          <cell r="D195" t="str">
            <v>Cardiology Market - by Architecture - Eastern Europe</v>
          </cell>
          <cell r="E195" t="str">
            <v>Eastern Europe</v>
          </cell>
        </row>
        <row r="196">
          <cell r="A196">
            <v>190</v>
          </cell>
          <cell r="B196">
            <v>4</v>
          </cell>
          <cell r="C196">
            <v>127</v>
          </cell>
          <cell r="D196" t="str">
            <v>Archiving &amp; Management IT - by Business Model - Eastern Europe</v>
          </cell>
          <cell r="E196" t="str">
            <v>Eastern Europe</v>
          </cell>
        </row>
        <row r="197">
          <cell r="A197">
            <v>191</v>
          </cell>
          <cell r="B197">
            <v>4</v>
          </cell>
          <cell r="C197">
            <v>128</v>
          </cell>
          <cell r="D197" t="str">
            <v>Archiving &amp; Management IT - by Scale - Eastern Europe</v>
          </cell>
          <cell r="E197" t="str">
            <v>Eastern Europe</v>
          </cell>
        </row>
        <row r="198">
          <cell r="A198">
            <v>192</v>
          </cell>
          <cell r="B198">
            <v>4</v>
          </cell>
          <cell r="C198">
            <v>129</v>
          </cell>
          <cell r="D198" t="str">
            <v>Archiving &amp; Management IT - by Architecture - Eastern Europe</v>
          </cell>
          <cell r="E198" t="str">
            <v>Eastern Europe</v>
          </cell>
        </row>
        <row r="199">
          <cell r="A199">
            <v>193</v>
          </cell>
          <cell r="B199">
            <v>5</v>
          </cell>
          <cell r="C199">
            <v>1</v>
          </cell>
          <cell r="D199" t="str">
            <v>Imaging IT and Archiving Management - by Product - Asia Pacific</v>
          </cell>
          <cell r="E199" t="str">
            <v>Asia Pacific</v>
          </cell>
        </row>
        <row r="200">
          <cell r="A200">
            <v>194</v>
          </cell>
          <cell r="B200">
            <v>5</v>
          </cell>
          <cell r="C200">
            <v>2</v>
          </cell>
          <cell r="D200" t="str">
            <v>Market Summary and Insights - Asia Pacific</v>
          </cell>
          <cell r="E200" t="str">
            <v>Asia Pacific</v>
          </cell>
        </row>
        <row r="201">
          <cell r="A201">
            <v>195</v>
          </cell>
          <cell r="B201">
            <v>5</v>
          </cell>
          <cell r="C201">
            <v>3</v>
          </cell>
          <cell r="D201"/>
          <cell r="E201" t="str">
            <v>Asia Pacific</v>
          </cell>
        </row>
        <row r="202">
          <cell r="A202">
            <v>196</v>
          </cell>
          <cell r="B202">
            <v>5</v>
          </cell>
          <cell r="C202">
            <v>4</v>
          </cell>
          <cell r="D202"/>
          <cell r="E202" t="str">
            <v>Asia Pacific</v>
          </cell>
        </row>
        <row r="203">
          <cell r="A203">
            <v>197</v>
          </cell>
          <cell r="B203">
            <v>5</v>
          </cell>
          <cell r="C203">
            <v>5</v>
          </cell>
          <cell r="D203" t="str">
            <v>Imaging IT and Archiving Management - Dashboard - China</v>
          </cell>
          <cell r="E203" t="str">
            <v>China</v>
          </cell>
        </row>
        <row r="204">
          <cell r="A204">
            <v>198</v>
          </cell>
          <cell r="B204">
            <v>5</v>
          </cell>
          <cell r="C204">
            <v>6</v>
          </cell>
          <cell r="D204" t="str">
            <v>Imaging IT and Archiving Management - by Product - China</v>
          </cell>
          <cell r="E204" t="str">
            <v>China</v>
          </cell>
        </row>
        <row r="205">
          <cell r="A205">
            <v>199</v>
          </cell>
          <cell r="B205">
            <v>5</v>
          </cell>
          <cell r="C205">
            <v>7</v>
          </cell>
          <cell r="D205" t="str">
            <v>Radiology Market - by Business Model - China</v>
          </cell>
          <cell r="E205" t="str">
            <v>China</v>
          </cell>
        </row>
        <row r="206">
          <cell r="A206">
            <v>200</v>
          </cell>
          <cell r="B206">
            <v>5</v>
          </cell>
          <cell r="C206">
            <v>8</v>
          </cell>
          <cell r="D206" t="str">
            <v>Radiology Market - by Scale - China</v>
          </cell>
          <cell r="E206" t="str">
            <v>China</v>
          </cell>
        </row>
        <row r="207">
          <cell r="A207">
            <v>201</v>
          </cell>
          <cell r="B207">
            <v>5</v>
          </cell>
          <cell r="C207">
            <v>9</v>
          </cell>
          <cell r="D207" t="str">
            <v>Radiology Market - by Architecture - China</v>
          </cell>
          <cell r="E207" t="str">
            <v>China</v>
          </cell>
        </row>
        <row r="208">
          <cell r="A208">
            <v>202</v>
          </cell>
          <cell r="B208">
            <v>5</v>
          </cell>
          <cell r="C208">
            <v>10</v>
          </cell>
          <cell r="D208" t="str">
            <v>Cardiology Market - by Business Model - China</v>
          </cell>
          <cell r="E208" t="str">
            <v>China</v>
          </cell>
        </row>
        <row r="209">
          <cell r="A209">
            <v>203</v>
          </cell>
          <cell r="B209">
            <v>5</v>
          </cell>
          <cell r="C209">
            <v>11</v>
          </cell>
          <cell r="D209" t="str">
            <v>Cardiology Market - by Scale - China</v>
          </cell>
          <cell r="E209" t="str">
            <v>China</v>
          </cell>
        </row>
        <row r="210">
          <cell r="A210">
            <v>204</v>
          </cell>
          <cell r="B210">
            <v>5</v>
          </cell>
          <cell r="C210">
            <v>12</v>
          </cell>
          <cell r="D210" t="str">
            <v>Cardiology Market - by Architecture - China</v>
          </cell>
          <cell r="E210" t="str">
            <v>China</v>
          </cell>
        </row>
        <row r="211">
          <cell r="A211">
            <v>205</v>
          </cell>
          <cell r="B211">
            <v>5</v>
          </cell>
          <cell r="C211">
            <v>13</v>
          </cell>
          <cell r="D211" t="str">
            <v>Archiving &amp; Management IT - by Business Model - China</v>
          </cell>
          <cell r="E211" t="str">
            <v>China</v>
          </cell>
        </row>
        <row r="212">
          <cell r="A212">
            <v>206</v>
          </cell>
          <cell r="B212">
            <v>5</v>
          </cell>
          <cell r="C212">
            <v>14</v>
          </cell>
          <cell r="D212" t="str">
            <v>Archiving &amp; Management IT - by Scale - China</v>
          </cell>
          <cell r="E212" t="str">
            <v>China</v>
          </cell>
        </row>
        <row r="213">
          <cell r="A213">
            <v>207</v>
          </cell>
          <cell r="B213">
            <v>5</v>
          </cell>
          <cell r="C213">
            <v>15</v>
          </cell>
          <cell r="D213" t="str">
            <v>Archiving &amp; Management IT - by Architecture - China</v>
          </cell>
          <cell r="E213" t="str">
            <v>China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raham Cooke" id="{A106AF2D-651F-4BF8-A3DF-16043EF05940}" userId="S::graham.cooke@signifyresearch.net::3846f85a-ebbc-49a7-b734-9d79ad7ab3a4" providerId="AD"/>
</personList>
</file>

<file path=xl/theme/theme1.xml><?xml version="1.0" encoding="utf-8"?>
<a:theme xmlns:a="http://schemas.openxmlformats.org/drawingml/2006/main" name="Office Theme">
  <a:themeElements>
    <a:clrScheme name="Signify">
      <a:dk1>
        <a:sysClr val="windowText" lastClr="000000"/>
      </a:dk1>
      <a:lt1>
        <a:sysClr val="window" lastClr="FFFFFF"/>
      </a:lt1>
      <a:dk2>
        <a:srgbClr val="7F7F7F"/>
      </a:dk2>
      <a:lt2>
        <a:srgbClr val="FFFFFF"/>
      </a:lt2>
      <a:accent1>
        <a:srgbClr val="8562A8"/>
      </a:accent1>
      <a:accent2>
        <a:srgbClr val="94C3B5"/>
      </a:accent2>
      <a:accent3>
        <a:srgbClr val="008888"/>
      </a:accent3>
      <a:accent4>
        <a:srgbClr val="C7BE95"/>
      </a:accent4>
      <a:accent5>
        <a:srgbClr val="AEAEAE"/>
      </a:accent5>
      <a:accent6>
        <a:srgbClr val="B7E0AC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1-05-11T12:16:21.16" personId="{A106AF2D-651F-4BF8-A3DF-16043EF05940}" id="{7677D79D-395E-4014-83C9-D031FD642231}">
    <text>Philips sold Domestic Appliance sector in March 2021. Numbers will be greatly different going forwards - need to consolidate as we get the updated quarterly numbers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2A9A-5626-43FC-9ED1-9E0B4F1EA817}">
  <sheetPr>
    <tabColor rgb="FF7030A0"/>
    <pageSetUpPr autoPageBreaks="0" fitToPage="1"/>
  </sheetPr>
  <dimension ref="A1:T38"/>
  <sheetViews>
    <sheetView showGridLines="0" tabSelected="1" zoomScaleNormal="100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K39" sqref="K39"/>
    </sheetView>
  </sheetViews>
  <sheetFormatPr defaultColWidth="10.28515625" defaultRowHeight="10.5" x14ac:dyDescent="0.15"/>
  <cols>
    <col min="1" max="1" width="4.140625" style="44" bestFit="1" customWidth="1"/>
    <col min="2" max="2" width="20.140625" style="21" bestFit="1" customWidth="1"/>
    <col min="3" max="3" width="19.85546875" style="21" customWidth="1"/>
    <col min="4" max="4" width="10.140625" style="21" customWidth="1"/>
    <col min="5" max="5" width="7.140625" style="21" customWidth="1"/>
    <col min="6" max="6" width="13.7109375" style="21" customWidth="1"/>
    <col min="7" max="7" width="14" style="21" customWidth="1"/>
    <col min="8" max="9" width="13" style="21" customWidth="1"/>
    <col min="10" max="10" width="12.85546875" style="21" customWidth="1"/>
    <col min="11" max="12" width="13.28515625" style="21" customWidth="1"/>
    <col min="13" max="13" width="5.5703125" style="39" customWidth="1"/>
    <col min="14" max="14" width="10.28515625" style="21"/>
    <col min="15" max="16" width="11.7109375" style="21" bestFit="1" customWidth="1"/>
    <col min="17" max="17" width="10.28515625" style="21"/>
    <col min="18" max="19" width="11.28515625" style="21" bestFit="1" customWidth="1"/>
    <col min="20" max="20" width="13.28515625" style="21" customWidth="1"/>
    <col min="21" max="16384" width="10.28515625" style="21"/>
  </cols>
  <sheetData>
    <row r="1" spans="1:20" s="47" customFormat="1" x14ac:dyDescent="0.15">
      <c r="M1" s="48"/>
    </row>
    <row r="2" spans="1:20" ht="12.75" customHeight="1" x14ac:dyDescent="0.15">
      <c r="F2" s="66" t="s">
        <v>61</v>
      </c>
      <c r="G2" s="66"/>
      <c r="H2" s="66"/>
      <c r="I2" s="67"/>
      <c r="J2" s="66"/>
      <c r="K2" s="66"/>
      <c r="L2" s="67"/>
      <c r="M2" s="40"/>
      <c r="N2" s="68" t="s">
        <v>63</v>
      </c>
      <c r="O2" s="66"/>
      <c r="P2" s="66"/>
      <c r="Q2" s="67"/>
      <c r="R2" s="66"/>
      <c r="S2" s="66"/>
      <c r="T2" s="67"/>
    </row>
    <row r="3" spans="1:20" ht="35.25" customHeight="1" x14ac:dyDescent="0.15">
      <c r="B3" s="31" t="s">
        <v>16</v>
      </c>
      <c r="C3" s="31"/>
      <c r="D3" s="32" t="s">
        <v>18</v>
      </c>
      <c r="E3" s="31" t="s">
        <v>64</v>
      </c>
      <c r="F3" s="32" t="s">
        <v>65</v>
      </c>
      <c r="G3" s="32" t="s">
        <v>15</v>
      </c>
      <c r="H3" s="33" t="s">
        <v>66</v>
      </c>
      <c r="I3" s="34" t="s">
        <v>67</v>
      </c>
      <c r="J3" s="33" t="s">
        <v>62</v>
      </c>
      <c r="K3" s="35" t="s">
        <v>68</v>
      </c>
      <c r="L3" s="36" t="s">
        <v>67</v>
      </c>
      <c r="M3" s="42"/>
      <c r="N3" s="37" t="s">
        <v>69</v>
      </c>
      <c r="O3" s="32" t="s">
        <v>15</v>
      </c>
      <c r="P3" s="33" t="s">
        <v>66</v>
      </c>
      <c r="Q3" s="36" t="s">
        <v>67</v>
      </c>
      <c r="R3" s="33" t="s">
        <v>62</v>
      </c>
      <c r="S3" s="35" t="s">
        <v>68</v>
      </c>
      <c r="T3" s="38" t="s">
        <v>67</v>
      </c>
    </row>
    <row r="4" spans="1:20" s="22" customFormat="1" ht="12.75" customHeight="1" x14ac:dyDescent="0.15">
      <c r="A4" s="49"/>
      <c r="B4" s="23" t="s">
        <v>20</v>
      </c>
      <c r="C4" s="23" t="s">
        <v>21</v>
      </c>
      <c r="D4" s="23" t="s">
        <v>22</v>
      </c>
      <c r="E4" s="23" t="s">
        <v>70</v>
      </c>
      <c r="F4" s="23" t="s">
        <v>59</v>
      </c>
      <c r="G4" s="56">
        <v>1440</v>
      </c>
      <c r="H4" s="56">
        <v>1468</v>
      </c>
      <c r="I4" s="25">
        <v>-1.9073569482288777E-2</v>
      </c>
      <c r="J4" s="56">
        <v>2870</v>
      </c>
      <c r="K4" s="56">
        <v>2925</v>
      </c>
      <c r="L4" s="29">
        <v>-1.8803418803418848E-2</v>
      </c>
      <c r="M4" s="43"/>
      <c r="N4" s="27" t="s">
        <v>71</v>
      </c>
      <c r="O4" s="56">
        <v>1440</v>
      </c>
      <c r="P4" s="56">
        <v>1468</v>
      </c>
      <c r="Q4" s="25">
        <v>-1.9073569482288777E-2</v>
      </c>
      <c r="R4" s="56">
        <v>2870</v>
      </c>
      <c r="S4" s="56">
        <v>2925</v>
      </c>
      <c r="T4" s="29">
        <v>-1.8803418803418848E-2</v>
      </c>
    </row>
    <row r="5" spans="1:20" ht="12.75" customHeight="1" x14ac:dyDescent="0.15">
      <c r="A5" s="47"/>
      <c r="B5" s="24"/>
      <c r="C5" s="24" t="s">
        <v>23</v>
      </c>
      <c r="D5" s="24" t="s">
        <v>22</v>
      </c>
      <c r="E5" s="24" t="s">
        <v>70</v>
      </c>
      <c r="F5" s="24" t="s">
        <v>59</v>
      </c>
      <c r="G5" s="57">
        <v>1440</v>
      </c>
      <c r="H5" s="57">
        <v>1468</v>
      </c>
      <c r="I5" s="26">
        <v>-1.9073569482288777E-2</v>
      </c>
      <c r="J5" s="57">
        <v>2870</v>
      </c>
      <c r="K5" s="57">
        <v>2925</v>
      </c>
      <c r="L5" s="30">
        <v>-1.8803418803418848E-2</v>
      </c>
      <c r="M5" s="41"/>
      <c r="N5" s="28" t="s">
        <v>71</v>
      </c>
      <c r="O5" s="57">
        <v>1440</v>
      </c>
      <c r="P5" s="57">
        <v>1468</v>
      </c>
      <c r="Q5" s="26">
        <v>-1.9073569482288777E-2</v>
      </c>
      <c r="R5" s="57">
        <v>2870</v>
      </c>
      <c r="S5" s="57">
        <v>2925</v>
      </c>
      <c r="T5" s="30">
        <v>-1.8803418803418848E-2</v>
      </c>
    </row>
    <row r="6" spans="1:20" s="22" customFormat="1" ht="12.75" customHeight="1" x14ac:dyDescent="0.15">
      <c r="A6" s="49"/>
      <c r="B6" s="23" t="s">
        <v>25</v>
      </c>
      <c r="C6" s="23" t="s">
        <v>21</v>
      </c>
      <c r="D6" s="23" t="s">
        <v>22</v>
      </c>
      <c r="E6" s="23" t="s">
        <v>70</v>
      </c>
      <c r="F6" s="23" t="s">
        <v>60</v>
      </c>
      <c r="G6" s="56">
        <v>159.44300000000001</v>
      </c>
      <c r="H6" s="56">
        <v>149.286</v>
      </c>
      <c r="I6" s="25">
        <v>6.8037190359444333E-2</v>
      </c>
      <c r="J6" s="56">
        <v>407.36700000000002</v>
      </c>
      <c r="K6" s="56">
        <v>385.55599999999998</v>
      </c>
      <c r="L6" s="29">
        <v>5.6570251792217086E-2</v>
      </c>
      <c r="M6" s="43"/>
      <c r="N6" s="27" t="s">
        <v>71</v>
      </c>
      <c r="O6" s="56">
        <v>159.44300000000001</v>
      </c>
      <c r="P6" s="56">
        <v>149.286</v>
      </c>
      <c r="Q6" s="25">
        <v>6.8037190359444333E-2</v>
      </c>
      <c r="R6" s="56">
        <v>407.36700000000002</v>
      </c>
      <c r="S6" s="56">
        <v>385.55599999999998</v>
      </c>
      <c r="T6" s="29">
        <v>5.6570251792217086E-2</v>
      </c>
    </row>
    <row r="7" spans="1:20" ht="12.75" customHeight="1" x14ac:dyDescent="0.15">
      <c r="A7" s="49"/>
      <c r="B7" s="24"/>
      <c r="C7" s="24" t="s">
        <v>23</v>
      </c>
      <c r="D7" s="24" t="s">
        <v>22</v>
      </c>
      <c r="E7" s="24" t="s">
        <v>70</v>
      </c>
      <c r="F7" s="24" t="s">
        <v>60</v>
      </c>
      <c r="G7" s="57">
        <v>159.44300000000001</v>
      </c>
      <c r="H7" s="57">
        <v>149.286</v>
      </c>
      <c r="I7" s="26">
        <v>6.8037190359444333E-2</v>
      </c>
      <c r="J7" s="57">
        <v>407.36700000000002</v>
      </c>
      <c r="K7" s="57">
        <v>385.55599999999998</v>
      </c>
      <c r="L7" s="30">
        <v>5.6570251792217086E-2</v>
      </c>
      <c r="M7" s="41"/>
      <c r="N7" s="28" t="s">
        <v>71</v>
      </c>
      <c r="O7" s="57">
        <v>159.44300000000001</v>
      </c>
      <c r="P7" s="57">
        <v>149.286</v>
      </c>
      <c r="Q7" s="26">
        <v>6.8037190359444333E-2</v>
      </c>
      <c r="R7" s="57">
        <v>407.36700000000002</v>
      </c>
      <c r="S7" s="57">
        <v>385.55599999999998</v>
      </c>
      <c r="T7" s="30">
        <v>5.6570251792217086E-2</v>
      </c>
    </row>
    <row r="8" spans="1:20" s="22" customFormat="1" ht="12.75" customHeight="1" x14ac:dyDescent="0.15">
      <c r="A8" s="49"/>
      <c r="B8" s="23" t="s">
        <v>26</v>
      </c>
      <c r="C8" s="23" t="s">
        <v>21</v>
      </c>
      <c r="D8" s="23" t="s">
        <v>22</v>
      </c>
      <c r="E8" s="23" t="s">
        <v>70</v>
      </c>
      <c r="F8" s="23" t="s">
        <v>50</v>
      </c>
      <c r="G8" s="56">
        <v>151.9</v>
      </c>
      <c r="H8" s="56">
        <v>144.69999999999999</v>
      </c>
      <c r="I8" s="25">
        <v>4.9758120248790672E-2</v>
      </c>
      <c r="J8" s="56">
        <v>445.5</v>
      </c>
      <c r="K8" s="56">
        <v>419.6</v>
      </c>
      <c r="L8" s="29">
        <v>6.1725452812201986E-2</v>
      </c>
      <c r="M8" s="43"/>
      <c r="N8" s="27" t="s">
        <v>71</v>
      </c>
      <c r="O8" s="56">
        <v>151.9</v>
      </c>
      <c r="P8" s="56">
        <v>144.69999999999999</v>
      </c>
      <c r="Q8" s="25">
        <v>4.9758120248790672E-2</v>
      </c>
      <c r="R8" s="56">
        <v>445.5</v>
      </c>
      <c r="S8" s="56">
        <v>419.6</v>
      </c>
      <c r="T8" s="29">
        <v>6.1725452812201986E-2</v>
      </c>
    </row>
    <row r="9" spans="1:20" ht="12.75" customHeight="1" x14ac:dyDescent="0.15">
      <c r="A9" s="49"/>
      <c r="B9" s="24"/>
      <c r="C9" s="24" t="s">
        <v>23</v>
      </c>
      <c r="D9" s="24" t="s">
        <v>22</v>
      </c>
      <c r="E9" s="24" t="s">
        <v>70</v>
      </c>
      <c r="F9" s="24" t="s">
        <v>50</v>
      </c>
      <c r="G9" s="57">
        <v>151.9</v>
      </c>
      <c r="H9" s="57">
        <v>144.69999999999999</v>
      </c>
      <c r="I9" s="26">
        <v>4.9758120248790672E-2</v>
      </c>
      <c r="J9" s="57">
        <v>445.5</v>
      </c>
      <c r="K9" s="57">
        <v>419.6</v>
      </c>
      <c r="L9" s="30">
        <v>6.1725452812201986E-2</v>
      </c>
      <c r="M9" s="41"/>
      <c r="N9" s="28" t="s">
        <v>71</v>
      </c>
      <c r="O9" s="57">
        <v>151.9</v>
      </c>
      <c r="P9" s="57">
        <v>144.69999999999999</v>
      </c>
      <c r="Q9" s="26">
        <v>4.9758120248790672E-2</v>
      </c>
      <c r="R9" s="57">
        <v>445.5</v>
      </c>
      <c r="S9" s="57">
        <v>419.6</v>
      </c>
      <c r="T9" s="30">
        <v>6.1725452812201986E-2</v>
      </c>
    </row>
    <row r="10" spans="1:20" s="22" customFormat="1" ht="12.75" customHeight="1" x14ac:dyDescent="0.15">
      <c r="A10" s="49"/>
      <c r="B10" s="23" t="s">
        <v>27</v>
      </c>
      <c r="C10" s="23" t="s">
        <v>21</v>
      </c>
      <c r="D10" s="23" t="s">
        <v>22</v>
      </c>
      <c r="E10" s="23" t="s">
        <v>70</v>
      </c>
      <c r="F10" s="23" t="s">
        <v>50</v>
      </c>
      <c r="G10" s="56">
        <v>82.826999999999998</v>
      </c>
      <c r="H10" s="56">
        <v>70.090999999999994</v>
      </c>
      <c r="I10" s="25">
        <v>0.18170663851279056</v>
      </c>
      <c r="J10" s="56">
        <v>243.42400000000001</v>
      </c>
      <c r="K10" s="56">
        <v>206.62899999999999</v>
      </c>
      <c r="L10" s="29">
        <v>0.17807277778046648</v>
      </c>
      <c r="M10" s="43"/>
      <c r="N10" s="27" t="s">
        <v>71</v>
      </c>
      <c r="O10" s="56">
        <v>82.826999999999998</v>
      </c>
      <c r="P10" s="56">
        <v>70.090999999999994</v>
      </c>
      <c r="Q10" s="25">
        <v>0.18170663851279056</v>
      </c>
      <c r="R10" s="56">
        <v>243.42400000000001</v>
      </c>
      <c r="S10" s="56">
        <v>206.62899999999999</v>
      </c>
      <c r="T10" s="29">
        <v>0.17807277778046648</v>
      </c>
    </row>
    <row r="11" spans="1:20" ht="12.75" customHeight="1" x14ac:dyDescent="0.15">
      <c r="A11" s="49"/>
      <c r="B11" s="24"/>
      <c r="C11" s="24" t="s">
        <v>28</v>
      </c>
      <c r="D11" s="24" t="s">
        <v>22</v>
      </c>
      <c r="E11" s="24" t="s">
        <v>70</v>
      </c>
      <c r="F11" s="24" t="s">
        <v>50</v>
      </c>
      <c r="G11" s="57">
        <v>47.878</v>
      </c>
      <c r="H11" s="57">
        <v>34.530999999999999</v>
      </c>
      <c r="I11" s="26">
        <v>0.38652225536474472</v>
      </c>
      <c r="J11" s="57">
        <v>139.56899999999999</v>
      </c>
      <c r="K11" s="57">
        <v>98.736000000000004</v>
      </c>
      <c r="L11" s="30">
        <v>0.41355736509479812</v>
      </c>
      <c r="M11" s="41"/>
      <c r="N11" s="28" t="s">
        <v>71</v>
      </c>
      <c r="O11" s="57">
        <v>47.878</v>
      </c>
      <c r="P11" s="57">
        <v>34.530999999999999</v>
      </c>
      <c r="Q11" s="26">
        <v>0.38652225536474472</v>
      </c>
      <c r="R11" s="57">
        <v>139.56899999999999</v>
      </c>
      <c r="S11" s="57">
        <v>98.736000000000004</v>
      </c>
      <c r="T11" s="30">
        <v>0.41355736509479812</v>
      </c>
    </row>
    <row r="12" spans="1:20" ht="12.75" customHeight="1" x14ac:dyDescent="0.15">
      <c r="A12" s="47"/>
      <c r="B12" s="58"/>
      <c r="C12" s="58" t="s">
        <v>29</v>
      </c>
      <c r="D12" s="58" t="s">
        <v>22</v>
      </c>
      <c r="E12" s="58" t="s">
        <v>70</v>
      </c>
      <c r="F12" s="58" t="s">
        <v>50</v>
      </c>
      <c r="G12" s="59">
        <v>34.948999999999998</v>
      </c>
      <c r="H12" s="59">
        <v>35.56</v>
      </c>
      <c r="I12" s="25">
        <v>-1.7182227221597457E-2</v>
      </c>
      <c r="J12" s="59">
        <v>103.855</v>
      </c>
      <c r="K12" s="59">
        <v>107.893</v>
      </c>
      <c r="L12" s="29">
        <v>-3.742596832046563E-2</v>
      </c>
      <c r="M12" s="43"/>
      <c r="N12" s="27" t="s">
        <v>71</v>
      </c>
      <c r="O12" s="59">
        <v>34.948999999999998</v>
      </c>
      <c r="P12" s="59">
        <v>35.56</v>
      </c>
      <c r="Q12" s="25">
        <v>-1.7182227221597457E-2</v>
      </c>
      <c r="R12" s="59">
        <v>103.855</v>
      </c>
      <c r="S12" s="59">
        <v>107.893</v>
      </c>
      <c r="T12" s="29">
        <v>-3.742596832046563E-2</v>
      </c>
    </row>
    <row r="13" spans="1:20" s="22" customFormat="1" ht="12.75" customHeight="1" x14ac:dyDescent="0.15">
      <c r="A13" s="49"/>
      <c r="B13" s="60" t="s">
        <v>30</v>
      </c>
      <c r="C13" s="60" t="s">
        <v>21</v>
      </c>
      <c r="D13" s="60" t="s">
        <v>22</v>
      </c>
      <c r="E13" s="60" t="s">
        <v>70</v>
      </c>
      <c r="F13" s="60" t="s">
        <v>50</v>
      </c>
      <c r="G13" s="61">
        <v>68.353999999999999</v>
      </c>
      <c r="H13" s="61">
        <v>61.737000000000002</v>
      </c>
      <c r="I13" s="62">
        <v>0.1071804590440093</v>
      </c>
      <c r="J13" s="61">
        <v>207.07400000000001</v>
      </c>
      <c r="K13" s="61">
        <v>177.21</v>
      </c>
      <c r="L13" s="63">
        <v>0.16852322103718764</v>
      </c>
      <c r="M13" s="64"/>
      <c r="N13" s="65" t="s">
        <v>71</v>
      </c>
      <c r="O13" s="61">
        <v>68.353999999999999</v>
      </c>
      <c r="P13" s="61">
        <v>61.737000000000002</v>
      </c>
      <c r="Q13" s="62">
        <v>0.1071804590440093</v>
      </c>
      <c r="R13" s="61">
        <v>207.07400000000001</v>
      </c>
      <c r="S13" s="61">
        <v>177.21</v>
      </c>
      <c r="T13" s="63">
        <v>0.16852322103718764</v>
      </c>
    </row>
    <row r="14" spans="1:20" s="22" customFormat="1" ht="12.75" customHeight="1" x14ac:dyDescent="0.15">
      <c r="A14" s="49"/>
      <c r="B14" s="58"/>
      <c r="C14" s="58" t="s">
        <v>31</v>
      </c>
      <c r="D14" s="58" t="s">
        <v>22</v>
      </c>
      <c r="E14" s="58" t="s">
        <v>70</v>
      </c>
      <c r="F14" s="58" t="s">
        <v>50</v>
      </c>
      <c r="G14" s="59">
        <v>43.997</v>
      </c>
      <c r="H14" s="59">
        <v>38.262</v>
      </c>
      <c r="I14" s="25">
        <v>0.14988761695677177</v>
      </c>
      <c r="J14" s="59">
        <v>131.624</v>
      </c>
      <c r="K14" s="59">
        <v>107.63</v>
      </c>
      <c r="L14" s="29">
        <v>0.22293040973706213</v>
      </c>
      <c r="M14" s="43"/>
      <c r="N14" s="27" t="s">
        <v>71</v>
      </c>
      <c r="O14" s="59">
        <v>43.997</v>
      </c>
      <c r="P14" s="59">
        <v>38.262</v>
      </c>
      <c r="Q14" s="25">
        <v>0.14988761695677177</v>
      </c>
      <c r="R14" s="59">
        <v>131.624</v>
      </c>
      <c r="S14" s="59">
        <v>107.63</v>
      </c>
      <c r="T14" s="29">
        <v>0.22293040973706213</v>
      </c>
    </row>
    <row r="15" spans="1:20" ht="12.75" customHeight="1" x14ac:dyDescent="0.15">
      <c r="A15" s="49"/>
      <c r="B15" s="24"/>
      <c r="C15" s="24" t="s">
        <v>32</v>
      </c>
      <c r="D15" s="24" t="s">
        <v>22</v>
      </c>
      <c r="E15" s="24" t="s">
        <v>70</v>
      </c>
      <c r="F15" s="24" t="s">
        <v>50</v>
      </c>
      <c r="G15" s="57">
        <v>24.356999999999999</v>
      </c>
      <c r="H15" s="57">
        <v>23.475000000000001</v>
      </c>
      <c r="I15" s="26">
        <v>3.7571884984025417E-2</v>
      </c>
      <c r="J15" s="57">
        <v>75.45</v>
      </c>
      <c r="K15" s="57">
        <v>69.58</v>
      </c>
      <c r="L15" s="30">
        <v>8.4363322793906459E-2</v>
      </c>
      <c r="M15" s="41"/>
      <c r="N15" s="28" t="s">
        <v>71</v>
      </c>
      <c r="O15" s="57">
        <v>24.356999999999999</v>
      </c>
      <c r="P15" s="57">
        <v>23.475000000000001</v>
      </c>
      <c r="Q15" s="26">
        <v>3.7571884984025417E-2</v>
      </c>
      <c r="R15" s="57">
        <v>75.45</v>
      </c>
      <c r="S15" s="57">
        <v>69.58</v>
      </c>
      <c r="T15" s="30">
        <v>8.4363322793906459E-2</v>
      </c>
    </row>
    <row r="16" spans="1:20" s="22" customFormat="1" ht="12.75" customHeight="1" x14ac:dyDescent="0.15">
      <c r="A16" s="49"/>
      <c r="B16" s="60" t="s">
        <v>33</v>
      </c>
      <c r="C16" s="60" t="s">
        <v>21</v>
      </c>
      <c r="D16" s="60" t="s">
        <v>34</v>
      </c>
      <c r="E16" s="60" t="s">
        <v>70</v>
      </c>
      <c r="F16" s="60" t="s">
        <v>50</v>
      </c>
      <c r="G16" s="61">
        <v>285.387</v>
      </c>
      <c r="H16" s="61">
        <v>276.34399999999999</v>
      </c>
      <c r="I16" s="62">
        <v>3.2723706684422371E-2</v>
      </c>
      <c r="J16" s="61">
        <v>802.08299999999997</v>
      </c>
      <c r="K16" s="61">
        <v>746.10800000000006</v>
      </c>
      <c r="L16" s="63">
        <v>7.5022650876280572E-2</v>
      </c>
      <c r="M16" s="64"/>
      <c r="N16" s="65" t="s">
        <v>71</v>
      </c>
      <c r="O16" s="61">
        <v>287.51123057000001</v>
      </c>
      <c r="P16" s="61">
        <v>325.19627654933333</v>
      </c>
      <c r="Q16" s="62">
        <v>-0.11588400205319194</v>
      </c>
      <c r="R16" s="61">
        <v>854.19976885033338</v>
      </c>
      <c r="S16" s="61">
        <v>890.94604969822228</v>
      </c>
      <c r="T16" s="63">
        <v>-4.1244114456016057E-2</v>
      </c>
    </row>
    <row r="17" spans="1:20" ht="12.75" customHeight="1" x14ac:dyDescent="0.15">
      <c r="A17" s="47"/>
      <c r="B17" s="58"/>
      <c r="C17" s="58" t="s">
        <v>35</v>
      </c>
      <c r="D17" s="58" t="s">
        <v>34</v>
      </c>
      <c r="E17" s="58" t="s">
        <v>70</v>
      </c>
      <c r="F17" s="58" t="s">
        <v>50</v>
      </c>
      <c r="G17" s="59">
        <v>122.9</v>
      </c>
      <c r="H17" s="59">
        <v>121.9</v>
      </c>
      <c r="I17" s="25">
        <v>8.2034454470878426E-3</v>
      </c>
      <c r="J17" s="59">
        <v>365.4</v>
      </c>
      <c r="K17" s="59">
        <v>348.8</v>
      </c>
      <c r="L17" s="29">
        <v>4.7591743119266061E-2</v>
      </c>
      <c r="M17" s="43"/>
      <c r="N17" s="27" t="s">
        <v>71</v>
      </c>
      <c r="O17" s="59">
        <v>123.81478566666668</v>
      </c>
      <c r="P17" s="59">
        <v>143.44956326666667</v>
      </c>
      <c r="Q17" s="25">
        <v>-0.1368758269657453</v>
      </c>
      <c r="R17" s="59">
        <v>389.14251460000003</v>
      </c>
      <c r="S17" s="59">
        <v>416.51072248888892</v>
      </c>
      <c r="T17" s="29">
        <v>-6.5708291314442668E-2</v>
      </c>
    </row>
    <row r="18" spans="1:20" ht="12.75" customHeight="1" x14ac:dyDescent="0.15">
      <c r="A18" s="49"/>
      <c r="B18" s="24"/>
      <c r="C18" s="24" t="s">
        <v>36</v>
      </c>
      <c r="D18" s="24" t="s">
        <v>34</v>
      </c>
      <c r="E18" s="24" t="s">
        <v>70</v>
      </c>
      <c r="F18" s="24" t="s">
        <v>50</v>
      </c>
      <c r="G18" s="57">
        <v>70.2</v>
      </c>
      <c r="H18" s="57">
        <v>65.7</v>
      </c>
      <c r="I18" s="26">
        <v>6.8493150684931559E-2</v>
      </c>
      <c r="J18" s="57">
        <v>206.79999999999998</v>
      </c>
      <c r="K18" s="57">
        <v>182.9</v>
      </c>
      <c r="L18" s="30">
        <v>0.13067249863313268</v>
      </c>
      <c r="M18" s="41"/>
      <c r="N18" s="28" t="s">
        <v>71</v>
      </c>
      <c r="O18" s="57">
        <v>70.722522000000012</v>
      </c>
      <c r="P18" s="57">
        <v>77.31448979999999</v>
      </c>
      <c r="Q18" s="26">
        <v>-8.5261738350111638E-2</v>
      </c>
      <c r="R18" s="57">
        <v>220.23719764444445</v>
      </c>
      <c r="S18" s="57">
        <v>218.40542185555552</v>
      </c>
      <c r="T18" s="30">
        <v>8.3870435693689238E-3</v>
      </c>
    </row>
    <row r="19" spans="1:20" ht="12.75" customHeight="1" x14ac:dyDescent="0.15">
      <c r="A19" s="47"/>
      <c r="B19" s="58"/>
      <c r="C19" s="58" t="s">
        <v>37</v>
      </c>
      <c r="D19" s="58" t="s">
        <v>34</v>
      </c>
      <c r="E19" s="58" t="s">
        <v>70</v>
      </c>
      <c r="F19" s="58" t="s">
        <v>50</v>
      </c>
      <c r="G19" s="59">
        <v>60.4</v>
      </c>
      <c r="H19" s="59">
        <v>59.1</v>
      </c>
      <c r="I19" s="25">
        <v>2.1996615905245376E-2</v>
      </c>
      <c r="J19" s="59">
        <v>136.4</v>
      </c>
      <c r="K19" s="59">
        <v>128.30000000000001</v>
      </c>
      <c r="L19" s="29">
        <v>6.3133281371784866E-2</v>
      </c>
      <c r="M19" s="43"/>
      <c r="N19" s="27" t="s">
        <v>71</v>
      </c>
      <c r="O19" s="59">
        <v>60.849577333333343</v>
      </c>
      <c r="P19" s="59">
        <v>69.547737400000003</v>
      </c>
      <c r="Q19" s="25">
        <v>-0.12506747727305156</v>
      </c>
      <c r="R19" s="59">
        <v>145.2628324888889</v>
      </c>
      <c r="S19" s="59">
        <v>153.20620898888887</v>
      </c>
      <c r="T19" s="29">
        <v>-5.1847614743708359E-2</v>
      </c>
    </row>
    <row r="20" spans="1:20" ht="12.75" customHeight="1" x14ac:dyDescent="0.15">
      <c r="A20" s="49"/>
      <c r="B20" s="24"/>
      <c r="C20" s="24" t="s">
        <v>38</v>
      </c>
      <c r="D20" s="24" t="s">
        <v>34</v>
      </c>
      <c r="E20" s="24" t="s">
        <v>70</v>
      </c>
      <c r="F20" s="24" t="s">
        <v>50</v>
      </c>
      <c r="G20" s="57">
        <v>32</v>
      </c>
      <c r="H20" s="57">
        <v>29.7</v>
      </c>
      <c r="I20" s="26">
        <v>7.7441077441077422E-2</v>
      </c>
      <c r="J20" s="57">
        <v>93.5</v>
      </c>
      <c r="K20" s="57">
        <v>86</v>
      </c>
      <c r="L20" s="30">
        <v>8.7209302325581328E-2</v>
      </c>
      <c r="M20" s="41"/>
      <c r="N20" s="28" t="s">
        <v>71</v>
      </c>
      <c r="O20" s="57">
        <v>32.238186666666671</v>
      </c>
      <c r="P20" s="57">
        <v>34.950385800000006</v>
      </c>
      <c r="Q20" s="26">
        <v>-7.760140757397116E-2</v>
      </c>
      <c r="R20" s="57">
        <v>99.575328722222224</v>
      </c>
      <c r="S20" s="57">
        <v>102.69473088888888</v>
      </c>
      <c r="T20" s="30">
        <v>-3.0375484113607687E-2</v>
      </c>
    </row>
    <row r="21" spans="1:20" s="22" customFormat="1" ht="12.75" customHeight="1" x14ac:dyDescent="0.15">
      <c r="A21" s="49"/>
      <c r="B21" s="23" t="s">
        <v>39</v>
      </c>
      <c r="C21" s="23" t="s">
        <v>21</v>
      </c>
      <c r="D21" s="23" t="s">
        <v>34</v>
      </c>
      <c r="E21" s="23" t="s">
        <v>70</v>
      </c>
      <c r="F21" s="23" t="s">
        <v>50</v>
      </c>
      <c r="G21" s="56">
        <v>50.758000000000003</v>
      </c>
      <c r="H21" s="56">
        <v>46.366</v>
      </c>
      <c r="I21" s="25">
        <v>9.4724582668334723E-2</v>
      </c>
      <c r="J21" s="56">
        <v>150.79</v>
      </c>
      <c r="K21" s="56">
        <v>137.22300000000001</v>
      </c>
      <c r="L21" s="29">
        <v>9.8868265524000964E-2</v>
      </c>
      <c r="M21" s="43"/>
      <c r="N21" s="27" t="s">
        <v>71</v>
      </c>
      <c r="O21" s="56">
        <v>51.13580871333334</v>
      </c>
      <c r="P21" s="56">
        <v>54.562612390666672</v>
      </c>
      <c r="Q21" s="25">
        <v>-6.2804978119403776E-2</v>
      </c>
      <c r="R21" s="56">
        <v>160.58784832111112</v>
      </c>
      <c r="S21" s="56">
        <v>163.86138438099999</v>
      </c>
      <c r="T21" s="29">
        <v>-1.9977471032940008E-2</v>
      </c>
    </row>
    <row r="22" spans="1:20" ht="12.75" customHeight="1" x14ac:dyDescent="0.15">
      <c r="A22" s="49"/>
      <c r="B22" s="24"/>
      <c r="C22" s="24" t="s">
        <v>23</v>
      </c>
      <c r="D22" s="24" t="s">
        <v>34</v>
      </c>
      <c r="E22" s="24" t="s">
        <v>70</v>
      </c>
      <c r="F22" s="24" t="s">
        <v>50</v>
      </c>
      <c r="G22" s="57">
        <v>50.758000000000003</v>
      </c>
      <c r="H22" s="57">
        <v>46.366</v>
      </c>
      <c r="I22" s="26">
        <v>9.4724582668334723E-2</v>
      </c>
      <c r="J22" s="57">
        <v>150.79</v>
      </c>
      <c r="K22" s="57">
        <v>137.22300000000001</v>
      </c>
      <c r="L22" s="30">
        <v>9.8868265524000964E-2</v>
      </c>
      <c r="M22" s="41"/>
      <c r="N22" s="28" t="s">
        <v>71</v>
      </c>
      <c r="O22" s="57">
        <v>51.13580871333334</v>
      </c>
      <c r="P22" s="57">
        <v>54.562612390666672</v>
      </c>
      <c r="Q22" s="26">
        <v>-6.2804978119403776E-2</v>
      </c>
      <c r="R22" s="57">
        <v>160.58784832111112</v>
      </c>
      <c r="S22" s="57">
        <v>163.86138438099999</v>
      </c>
      <c r="T22" s="30">
        <v>-1.9977471032940008E-2</v>
      </c>
    </row>
    <row r="23" spans="1:20" s="22" customFormat="1" ht="12.75" customHeight="1" x14ac:dyDescent="0.15">
      <c r="A23" s="49"/>
      <c r="B23" s="23" t="s">
        <v>40</v>
      </c>
      <c r="C23" s="23" t="s">
        <v>21</v>
      </c>
      <c r="D23" s="23" t="s">
        <v>41</v>
      </c>
      <c r="E23" s="23" t="s">
        <v>70</v>
      </c>
      <c r="F23" s="23" t="s">
        <v>42</v>
      </c>
      <c r="G23" s="56">
        <v>87.3</v>
      </c>
      <c r="H23" s="56">
        <v>83.5</v>
      </c>
      <c r="I23" s="25">
        <v>4.5508982035928014E-2</v>
      </c>
      <c r="J23" s="56">
        <v>87.3</v>
      </c>
      <c r="K23" s="56">
        <v>83.5</v>
      </c>
      <c r="L23" s="29">
        <v>4.5508982035928014E-2</v>
      </c>
      <c r="M23" s="43"/>
      <c r="N23" s="27" t="s">
        <v>71</v>
      </c>
      <c r="O23" s="56">
        <v>101.92708590000001</v>
      </c>
      <c r="P23" s="56">
        <v>97.632486333333318</v>
      </c>
      <c r="Q23" s="25">
        <v>4.3987403455077789E-2</v>
      </c>
      <c r="R23" s="56">
        <v>103.09765279999999</v>
      </c>
      <c r="S23" s="56">
        <v>99.709418944444437</v>
      </c>
      <c r="T23" s="29">
        <v>3.3981081139820901E-2</v>
      </c>
    </row>
    <row r="24" spans="1:20" ht="12.75" customHeight="1" x14ac:dyDescent="0.15">
      <c r="A24" s="49"/>
      <c r="B24" s="24"/>
      <c r="C24" s="24" t="s">
        <v>43</v>
      </c>
      <c r="D24" s="24" t="s">
        <v>41</v>
      </c>
      <c r="E24" s="24" t="s">
        <v>70</v>
      </c>
      <c r="F24" s="24" t="s">
        <v>42</v>
      </c>
      <c r="G24" s="57">
        <v>51.3</v>
      </c>
      <c r="H24" s="57">
        <v>54.7</v>
      </c>
      <c r="I24" s="26">
        <v>-6.2157221206581403E-2</v>
      </c>
      <c r="J24" s="57">
        <v>51.3</v>
      </c>
      <c r="K24" s="57">
        <v>54.7</v>
      </c>
      <c r="L24" s="30">
        <v>-6.2157221206581403E-2</v>
      </c>
      <c r="M24" s="41"/>
      <c r="N24" s="28" t="s">
        <v>71</v>
      </c>
      <c r="O24" s="57">
        <v>59.895297900000003</v>
      </c>
      <c r="P24" s="57">
        <v>63.958047933333326</v>
      </c>
      <c r="Q24" s="26">
        <v>-6.3522108078847728E-2</v>
      </c>
      <c r="R24" s="57">
        <v>60.583156799999998</v>
      </c>
      <c r="S24" s="57">
        <v>63.322683122222223</v>
      </c>
      <c r="T24" s="30">
        <v>-4.3262953923391523E-2</v>
      </c>
    </row>
    <row r="25" spans="1:20" ht="12.75" customHeight="1" x14ac:dyDescent="0.15">
      <c r="A25" s="47"/>
      <c r="B25" s="58"/>
      <c r="C25" s="58" t="s">
        <v>44</v>
      </c>
      <c r="D25" s="58" t="s">
        <v>41</v>
      </c>
      <c r="E25" s="58" t="s">
        <v>70</v>
      </c>
      <c r="F25" s="58" t="s">
        <v>42</v>
      </c>
      <c r="G25" s="59">
        <v>36</v>
      </c>
      <c r="H25" s="59">
        <v>29.3</v>
      </c>
      <c r="I25" s="25">
        <v>0.22866894197952226</v>
      </c>
      <c r="J25" s="59">
        <v>36</v>
      </c>
      <c r="K25" s="59">
        <v>29.3</v>
      </c>
      <c r="L25" s="29">
        <v>0.22866894197952226</v>
      </c>
      <c r="M25" s="43"/>
      <c r="N25" s="27" t="s">
        <v>71</v>
      </c>
      <c r="O25" s="59">
        <v>42.031787999999999</v>
      </c>
      <c r="P25" s="59">
        <v>34.259064066666667</v>
      </c>
      <c r="Q25" s="25">
        <v>0.22688080206184114</v>
      </c>
      <c r="R25" s="59">
        <v>42.514496000000001</v>
      </c>
      <c r="S25" s="59">
        <v>33.918731544444448</v>
      </c>
      <c r="T25" s="29">
        <v>0.25342234406060671</v>
      </c>
    </row>
    <row r="26" spans="1:20" s="22" customFormat="1" ht="12.75" customHeight="1" x14ac:dyDescent="0.15">
      <c r="A26" s="49"/>
      <c r="B26" s="60" t="s">
        <v>45</v>
      </c>
      <c r="C26" s="60" t="s">
        <v>21</v>
      </c>
      <c r="D26" s="60" t="s">
        <v>34</v>
      </c>
      <c r="E26" s="60" t="s">
        <v>70</v>
      </c>
      <c r="F26" s="60" t="s">
        <v>50</v>
      </c>
      <c r="G26" s="61">
        <v>133.30000000000001</v>
      </c>
      <c r="H26" s="61">
        <v>124.8</v>
      </c>
      <c r="I26" s="62">
        <v>6.810897435897445E-2</v>
      </c>
      <c r="J26" s="61">
        <v>400.8</v>
      </c>
      <c r="K26" s="61">
        <v>376</v>
      </c>
      <c r="L26" s="63">
        <v>6.5957446808510678E-2</v>
      </c>
      <c r="M26" s="64"/>
      <c r="N26" s="65" t="s">
        <v>71</v>
      </c>
      <c r="O26" s="61">
        <v>134.29219633333335</v>
      </c>
      <c r="P26" s="61">
        <v>146.86222720000001</v>
      </c>
      <c r="Q26" s="62">
        <v>-8.5590632161314906E-2</v>
      </c>
      <c r="R26" s="61">
        <v>426.84269253333338</v>
      </c>
      <c r="S26" s="61">
        <v>448.99091644444439</v>
      </c>
      <c r="T26" s="63">
        <v>-4.9328890852631591E-2</v>
      </c>
    </row>
    <row r="27" spans="1:20" s="22" customFormat="1" ht="12.75" customHeight="1" x14ac:dyDescent="0.15">
      <c r="A27" s="49"/>
      <c r="B27" s="58"/>
      <c r="C27" s="58" t="s">
        <v>46</v>
      </c>
      <c r="D27" s="58" t="s">
        <v>34</v>
      </c>
      <c r="E27" s="58" t="s">
        <v>70</v>
      </c>
      <c r="F27" s="58" t="s">
        <v>50</v>
      </c>
      <c r="G27" s="59">
        <v>75.2</v>
      </c>
      <c r="H27" s="59">
        <v>71.3</v>
      </c>
      <c r="I27" s="25">
        <v>5.4698457223001595E-2</v>
      </c>
      <c r="J27" s="59">
        <v>220.8</v>
      </c>
      <c r="K27" s="59">
        <v>211.5</v>
      </c>
      <c r="L27" s="29">
        <v>4.3971631205673711E-2</v>
      </c>
      <c r="M27" s="43"/>
      <c r="N27" s="27" t="s">
        <v>71</v>
      </c>
      <c r="O27" s="59">
        <v>75.759738666666678</v>
      </c>
      <c r="P27" s="59">
        <v>83.904461533333333</v>
      </c>
      <c r="Q27" s="25">
        <v>-9.7071391888152947E-2</v>
      </c>
      <c r="R27" s="59">
        <v>235.14687253333335</v>
      </c>
      <c r="S27" s="59">
        <v>252.55739049999997</v>
      </c>
      <c r="T27" s="29">
        <v>-6.8936877801113572E-2</v>
      </c>
    </row>
    <row r="28" spans="1:20" s="22" customFormat="1" ht="12.75" customHeight="1" x14ac:dyDescent="0.15">
      <c r="A28" s="49"/>
      <c r="B28" s="60" t="s">
        <v>47</v>
      </c>
      <c r="C28" s="60" t="s">
        <v>21</v>
      </c>
      <c r="D28" s="60" t="s">
        <v>34</v>
      </c>
      <c r="E28" s="60" t="s">
        <v>70</v>
      </c>
      <c r="F28" s="60" t="s">
        <v>50</v>
      </c>
      <c r="G28" s="61">
        <v>690.4</v>
      </c>
      <c r="H28" s="61">
        <v>648.1</v>
      </c>
      <c r="I28" s="62">
        <v>6.526770560098738E-2</v>
      </c>
      <c r="J28" s="61">
        <v>2160.4</v>
      </c>
      <c r="K28" s="61">
        <v>2081.3000000000002</v>
      </c>
      <c r="L28" s="63">
        <v>3.8005092970739396E-2</v>
      </c>
      <c r="M28" s="64"/>
      <c r="N28" s="65" t="s">
        <v>71</v>
      </c>
      <c r="O28" s="61">
        <v>695.53887733333352</v>
      </c>
      <c r="P28" s="61">
        <v>762.67155006666667</v>
      </c>
      <c r="Q28" s="62">
        <v>-8.8023045736352667E-2</v>
      </c>
      <c r="R28" s="61">
        <v>2300.7758307111112</v>
      </c>
      <c r="S28" s="61">
        <v>2485.3318999888888</v>
      </c>
      <c r="T28" s="63">
        <v>-7.4258117911174204E-2</v>
      </c>
    </row>
    <row r="29" spans="1:20" s="22" customFormat="1" ht="12.75" customHeight="1" x14ac:dyDescent="0.15">
      <c r="A29" s="49"/>
      <c r="B29" s="58"/>
      <c r="C29" s="58" t="s">
        <v>48</v>
      </c>
      <c r="D29" s="58" t="s">
        <v>34</v>
      </c>
      <c r="E29" s="58" t="s">
        <v>70</v>
      </c>
      <c r="F29" s="58" t="s">
        <v>50</v>
      </c>
      <c r="G29" s="59">
        <v>53.6</v>
      </c>
      <c r="H29" s="59">
        <v>48.9</v>
      </c>
      <c r="I29" s="25">
        <v>9.61145194274029E-2</v>
      </c>
      <c r="J29" s="59">
        <v>168.5</v>
      </c>
      <c r="K29" s="59">
        <v>164.8</v>
      </c>
      <c r="L29" s="29">
        <v>2.2451456310679463E-2</v>
      </c>
      <c r="M29" s="43"/>
      <c r="N29" s="27" t="s">
        <v>71</v>
      </c>
      <c r="O29" s="59">
        <v>53.998962666666671</v>
      </c>
      <c r="P29" s="59">
        <v>57.544574599999997</v>
      </c>
      <c r="Q29" s="25">
        <v>-6.1615051600943271E-2</v>
      </c>
      <c r="R29" s="59">
        <v>179.44858705555558</v>
      </c>
      <c r="S29" s="59">
        <v>196.79176337777776</v>
      </c>
      <c r="T29" s="29">
        <v>-8.8129584412172668E-2</v>
      </c>
    </row>
    <row r="30" spans="1:20" ht="12.75" customHeight="1" x14ac:dyDescent="0.15">
      <c r="A30" s="49"/>
      <c r="B30" s="60" t="s">
        <v>49</v>
      </c>
      <c r="C30" s="24" t="s">
        <v>21</v>
      </c>
      <c r="D30" s="60" t="s">
        <v>34</v>
      </c>
      <c r="E30" s="60" t="s">
        <v>70</v>
      </c>
      <c r="F30" s="60" t="s">
        <v>50</v>
      </c>
      <c r="G30" s="61">
        <v>50.13</v>
      </c>
      <c r="H30" s="61">
        <v>44.21</v>
      </c>
      <c r="I30" s="62">
        <v>0.13390635602804801</v>
      </c>
      <c r="J30" s="61">
        <v>153.69999999999999</v>
      </c>
      <c r="K30" s="61">
        <v>138.1</v>
      </c>
      <c r="L30" s="63">
        <v>0.11296162201303406</v>
      </c>
      <c r="M30" s="64"/>
      <c r="N30" s="65" t="s">
        <v>71</v>
      </c>
      <c r="O30" s="61">
        <v>50.503134300000006</v>
      </c>
      <c r="P30" s="61">
        <v>52.02547327333334</v>
      </c>
      <c r="Q30" s="62">
        <v>-2.9261415178968408E-2</v>
      </c>
      <c r="R30" s="61">
        <v>163.68693074444445</v>
      </c>
      <c r="S30" s="61">
        <v>164.90863181111109</v>
      </c>
      <c r="T30" s="63">
        <v>-7.4083512381935002E-3</v>
      </c>
    </row>
    <row r="31" spans="1:20" s="22" customFormat="1" ht="12.75" customHeight="1" x14ac:dyDescent="0.15">
      <c r="A31" s="49"/>
      <c r="B31" s="23"/>
      <c r="C31" s="58" t="s">
        <v>51</v>
      </c>
      <c r="D31" s="58" t="s">
        <v>34</v>
      </c>
      <c r="E31" s="58" t="s">
        <v>70</v>
      </c>
      <c r="F31" s="58" t="s">
        <v>50</v>
      </c>
      <c r="G31" s="59">
        <v>7.47</v>
      </c>
      <c r="H31" s="59">
        <v>6.24</v>
      </c>
      <c r="I31" s="25">
        <v>0.19711538461538458</v>
      </c>
      <c r="J31" s="59">
        <v>22.61</v>
      </c>
      <c r="K31" s="59">
        <v>20.03</v>
      </c>
      <c r="L31" s="29">
        <v>0.12880678981527693</v>
      </c>
      <c r="M31" s="43"/>
      <c r="N31" s="27" t="s">
        <v>71</v>
      </c>
      <c r="O31" s="59">
        <v>7.5256017000000011</v>
      </c>
      <c r="P31" s="59">
        <v>7.34311136</v>
      </c>
      <c r="Q31" s="25">
        <v>2.4851909640656977E-2</v>
      </c>
      <c r="R31" s="59">
        <v>24.079124945555559</v>
      </c>
      <c r="S31" s="59">
        <v>23.918319298888889</v>
      </c>
      <c r="T31" s="29">
        <v>6.7231164806023092E-3</v>
      </c>
    </row>
    <row r="32" spans="1:20" s="22" customFormat="1" ht="12.75" customHeight="1" x14ac:dyDescent="0.15">
      <c r="A32" s="49"/>
      <c r="B32" s="23"/>
      <c r="C32" s="58"/>
      <c r="D32" s="58"/>
      <c r="E32" s="58"/>
      <c r="F32" s="58"/>
      <c r="G32" s="59"/>
      <c r="H32" s="59"/>
      <c r="I32" s="25"/>
      <c r="J32" s="59"/>
      <c r="K32" s="59"/>
      <c r="L32" s="29"/>
      <c r="M32" s="43"/>
      <c r="N32" s="27"/>
      <c r="O32" s="59"/>
      <c r="P32" s="59"/>
      <c r="Q32" s="25"/>
      <c r="R32" s="59"/>
      <c r="S32" s="59"/>
      <c r="T32" s="29"/>
    </row>
    <row r="34" spans="2:19" x14ac:dyDescent="0.15">
      <c r="B34" s="21" t="s">
        <v>105</v>
      </c>
    </row>
    <row r="35" spans="2:19" x14ac:dyDescent="0.15">
      <c r="G35" s="47"/>
      <c r="H35" s="47"/>
      <c r="I35" s="47"/>
      <c r="J35" s="47"/>
      <c r="K35" s="47"/>
      <c r="O35" s="47"/>
      <c r="P35" s="47"/>
      <c r="Q35" s="47"/>
      <c r="R35" s="47"/>
      <c r="S35" s="47"/>
    </row>
    <row r="36" spans="2:19" x14ac:dyDescent="0.15">
      <c r="G36" s="47"/>
      <c r="H36" s="47"/>
      <c r="I36" s="47"/>
      <c r="J36" s="47"/>
      <c r="K36" s="47"/>
      <c r="O36" s="47"/>
      <c r="P36" s="47"/>
      <c r="Q36" s="47"/>
      <c r="R36" s="47"/>
      <c r="S36" s="47"/>
    </row>
    <row r="37" spans="2:19" x14ac:dyDescent="0.15">
      <c r="G37" s="47"/>
      <c r="H37" s="47"/>
      <c r="I37" s="47"/>
      <c r="J37" s="47"/>
      <c r="K37" s="47"/>
      <c r="O37" s="47"/>
      <c r="P37" s="47"/>
      <c r="Q37" s="47"/>
      <c r="R37" s="47"/>
      <c r="S37" s="47"/>
    </row>
    <row r="38" spans="2:19" x14ac:dyDescent="0.15">
      <c r="G38" s="47"/>
      <c r="H38" s="47"/>
      <c r="I38" s="47"/>
      <c r="J38" s="47"/>
      <c r="K38" s="47"/>
      <c r="O38" s="47"/>
      <c r="P38" s="47"/>
      <c r="Q38" s="47"/>
      <c r="R38" s="47"/>
      <c r="S38" s="47"/>
    </row>
  </sheetData>
  <mergeCells count="4">
    <mergeCell ref="F2:I2"/>
    <mergeCell ref="J2:L2"/>
    <mergeCell ref="N2:Q2"/>
    <mergeCell ref="R2:T2"/>
  </mergeCells>
  <conditionalFormatting sqref="I4">
    <cfRule type="expression" dxfId="219" priority="523">
      <formula>I4&gt;0</formula>
    </cfRule>
    <cfRule type="expression" dxfId="218" priority="524">
      <formula>I4&lt;0</formula>
    </cfRule>
  </conditionalFormatting>
  <conditionalFormatting sqref="I5">
    <cfRule type="expression" dxfId="217" priority="489">
      <formula>I5&gt;0</formula>
    </cfRule>
    <cfRule type="expression" dxfId="216" priority="490">
      <formula>I5&lt;0</formula>
    </cfRule>
  </conditionalFormatting>
  <conditionalFormatting sqref="L4:M4">
    <cfRule type="expression" dxfId="215" priority="387">
      <formula>L4&gt;0</formula>
    </cfRule>
    <cfRule type="expression" dxfId="214" priority="388">
      <formula>L4&lt;0</formula>
    </cfRule>
  </conditionalFormatting>
  <conditionalFormatting sqref="L5:M5">
    <cfRule type="expression" dxfId="213" priority="357">
      <formula>L5&gt;0</formula>
    </cfRule>
    <cfRule type="expression" dxfId="212" priority="358">
      <formula>L5&lt;0</formula>
    </cfRule>
  </conditionalFormatting>
  <conditionalFormatting sqref="Q4">
    <cfRule type="expression" dxfId="211" priority="245">
      <formula>Q4&gt;0</formula>
    </cfRule>
    <cfRule type="expression" dxfId="210" priority="246">
      <formula>Q4&lt;0</formula>
    </cfRule>
  </conditionalFormatting>
  <conditionalFormatting sqref="Q5">
    <cfRule type="expression" dxfId="209" priority="243">
      <formula>Q5&gt;0</formula>
    </cfRule>
    <cfRule type="expression" dxfId="208" priority="244">
      <formula>Q5&lt;0</formula>
    </cfRule>
  </conditionalFormatting>
  <conditionalFormatting sqref="T4">
    <cfRule type="expression" dxfId="207" priority="241">
      <formula>T4&gt;0</formula>
    </cfRule>
    <cfRule type="expression" dxfId="206" priority="242">
      <formula>T4&lt;0</formula>
    </cfRule>
  </conditionalFormatting>
  <conditionalFormatting sqref="T5">
    <cfRule type="expression" dxfId="205" priority="239">
      <formula>T5&gt;0</formula>
    </cfRule>
    <cfRule type="expression" dxfId="204" priority="240">
      <formula>T5&lt;0</formula>
    </cfRule>
  </conditionalFormatting>
  <conditionalFormatting sqref="I6">
    <cfRule type="expression" dxfId="203" priority="237">
      <formula>I6&gt;0</formula>
    </cfRule>
    <cfRule type="expression" dxfId="202" priority="238">
      <formula>I6&lt;0</formula>
    </cfRule>
  </conditionalFormatting>
  <conditionalFormatting sqref="I7">
    <cfRule type="expression" dxfId="201" priority="235">
      <formula>I7&gt;0</formula>
    </cfRule>
    <cfRule type="expression" dxfId="200" priority="236">
      <formula>I7&lt;0</formula>
    </cfRule>
  </conditionalFormatting>
  <conditionalFormatting sqref="L6:M6">
    <cfRule type="expression" dxfId="199" priority="233">
      <formula>L6&gt;0</formula>
    </cfRule>
    <cfRule type="expression" dxfId="198" priority="234">
      <formula>L6&lt;0</formula>
    </cfRule>
  </conditionalFormatting>
  <conditionalFormatting sqref="L7:M7">
    <cfRule type="expression" dxfId="197" priority="231">
      <formula>L7&gt;0</formula>
    </cfRule>
    <cfRule type="expression" dxfId="196" priority="232">
      <formula>L7&lt;0</formula>
    </cfRule>
  </conditionalFormatting>
  <conditionalFormatting sqref="Q6">
    <cfRule type="expression" dxfId="195" priority="229">
      <formula>Q6&gt;0</formula>
    </cfRule>
    <cfRule type="expression" dxfId="194" priority="230">
      <formula>Q6&lt;0</formula>
    </cfRule>
  </conditionalFormatting>
  <conditionalFormatting sqref="Q7">
    <cfRule type="expression" dxfId="193" priority="227">
      <formula>Q7&gt;0</formula>
    </cfRule>
    <cfRule type="expression" dxfId="192" priority="228">
      <formula>Q7&lt;0</formula>
    </cfRule>
  </conditionalFormatting>
  <conditionalFormatting sqref="T6">
    <cfRule type="expression" dxfId="191" priority="225">
      <formula>T6&gt;0</formula>
    </cfRule>
    <cfRule type="expression" dxfId="190" priority="226">
      <formula>T6&lt;0</formula>
    </cfRule>
  </conditionalFormatting>
  <conditionalFormatting sqref="T7">
    <cfRule type="expression" dxfId="189" priority="223">
      <formula>T7&gt;0</formula>
    </cfRule>
    <cfRule type="expression" dxfId="188" priority="224">
      <formula>T7&lt;0</formula>
    </cfRule>
  </conditionalFormatting>
  <conditionalFormatting sqref="I8">
    <cfRule type="expression" dxfId="187" priority="221">
      <formula>I8&gt;0</formula>
    </cfRule>
    <cfRule type="expression" dxfId="186" priority="222">
      <formula>I8&lt;0</formula>
    </cfRule>
  </conditionalFormatting>
  <conditionalFormatting sqref="I9">
    <cfRule type="expression" dxfId="185" priority="219">
      <formula>I9&gt;0</formula>
    </cfRule>
    <cfRule type="expression" dxfId="184" priority="220">
      <formula>I9&lt;0</formula>
    </cfRule>
  </conditionalFormatting>
  <conditionalFormatting sqref="L8:M8">
    <cfRule type="expression" dxfId="183" priority="217">
      <formula>L8&gt;0</formula>
    </cfRule>
    <cfRule type="expression" dxfId="182" priority="218">
      <formula>L8&lt;0</formula>
    </cfRule>
  </conditionalFormatting>
  <conditionalFormatting sqref="L9:M9">
    <cfRule type="expression" dxfId="181" priority="215">
      <formula>L9&gt;0</formula>
    </cfRule>
    <cfRule type="expression" dxfId="180" priority="216">
      <formula>L9&lt;0</formula>
    </cfRule>
  </conditionalFormatting>
  <conditionalFormatting sqref="Q8">
    <cfRule type="expression" dxfId="179" priority="213">
      <formula>Q8&gt;0</formula>
    </cfRule>
    <cfRule type="expression" dxfId="178" priority="214">
      <formula>Q8&lt;0</formula>
    </cfRule>
  </conditionalFormatting>
  <conditionalFormatting sqref="Q9">
    <cfRule type="expression" dxfId="177" priority="211">
      <formula>Q9&gt;0</formula>
    </cfRule>
    <cfRule type="expression" dxfId="176" priority="212">
      <formula>Q9&lt;0</formula>
    </cfRule>
  </conditionalFormatting>
  <conditionalFormatting sqref="T8">
    <cfRule type="expression" dxfId="175" priority="209">
      <formula>T8&gt;0</formula>
    </cfRule>
    <cfRule type="expression" dxfId="174" priority="210">
      <formula>T8&lt;0</formula>
    </cfRule>
  </conditionalFormatting>
  <conditionalFormatting sqref="T9">
    <cfRule type="expression" dxfId="173" priority="207">
      <formula>T9&gt;0</formula>
    </cfRule>
    <cfRule type="expression" dxfId="172" priority="208">
      <formula>T9&lt;0</formula>
    </cfRule>
  </conditionalFormatting>
  <conditionalFormatting sqref="I10">
    <cfRule type="expression" dxfId="171" priority="205">
      <formula>I10&gt;0</formula>
    </cfRule>
    <cfRule type="expression" dxfId="170" priority="206">
      <formula>I10&lt;0</formula>
    </cfRule>
  </conditionalFormatting>
  <conditionalFormatting sqref="I11">
    <cfRule type="expression" dxfId="169" priority="203">
      <formula>I11&gt;0</formula>
    </cfRule>
    <cfRule type="expression" dxfId="168" priority="204">
      <formula>I11&lt;0</formula>
    </cfRule>
  </conditionalFormatting>
  <conditionalFormatting sqref="L10:M10">
    <cfRule type="expression" dxfId="167" priority="201">
      <formula>L10&gt;0</formula>
    </cfRule>
    <cfRule type="expression" dxfId="166" priority="202">
      <formula>L10&lt;0</formula>
    </cfRule>
  </conditionalFormatting>
  <conditionalFormatting sqref="L11:M11">
    <cfRule type="expression" dxfId="165" priority="199">
      <formula>L11&gt;0</formula>
    </cfRule>
    <cfRule type="expression" dxfId="164" priority="200">
      <formula>L11&lt;0</formula>
    </cfRule>
  </conditionalFormatting>
  <conditionalFormatting sqref="Q10">
    <cfRule type="expression" dxfId="163" priority="197">
      <formula>Q10&gt;0</formula>
    </cfRule>
    <cfRule type="expression" dxfId="162" priority="198">
      <formula>Q10&lt;0</formula>
    </cfRule>
  </conditionalFormatting>
  <conditionalFormatting sqref="Q11">
    <cfRule type="expression" dxfId="161" priority="195">
      <formula>Q11&gt;0</formula>
    </cfRule>
    <cfRule type="expression" dxfId="160" priority="196">
      <formula>Q11&lt;0</formula>
    </cfRule>
  </conditionalFormatting>
  <conditionalFormatting sqref="T10">
    <cfRule type="expression" dxfId="159" priority="193">
      <formula>T10&gt;0</formula>
    </cfRule>
    <cfRule type="expression" dxfId="158" priority="194">
      <formula>T10&lt;0</formula>
    </cfRule>
  </conditionalFormatting>
  <conditionalFormatting sqref="T11">
    <cfRule type="expression" dxfId="157" priority="191">
      <formula>T11&gt;0</formula>
    </cfRule>
    <cfRule type="expression" dxfId="156" priority="192">
      <formula>T11&lt;0</formula>
    </cfRule>
  </conditionalFormatting>
  <conditionalFormatting sqref="I12">
    <cfRule type="expression" dxfId="155" priority="189">
      <formula>I12&gt;0</formula>
    </cfRule>
    <cfRule type="expression" dxfId="154" priority="190">
      <formula>I12&lt;0</formula>
    </cfRule>
  </conditionalFormatting>
  <conditionalFormatting sqref="I13">
    <cfRule type="expression" dxfId="153" priority="187">
      <formula>I13&gt;0</formula>
    </cfRule>
    <cfRule type="expression" dxfId="152" priority="188">
      <formula>I13&lt;0</formula>
    </cfRule>
  </conditionalFormatting>
  <conditionalFormatting sqref="L12:M12">
    <cfRule type="expression" dxfId="151" priority="185">
      <formula>L12&gt;0</formula>
    </cfRule>
    <cfRule type="expression" dxfId="150" priority="186">
      <formula>L12&lt;0</formula>
    </cfRule>
  </conditionalFormatting>
  <conditionalFormatting sqref="L13:M13">
    <cfRule type="expression" dxfId="149" priority="183">
      <formula>L13&gt;0</formula>
    </cfRule>
    <cfRule type="expression" dxfId="148" priority="184">
      <formula>L13&lt;0</formula>
    </cfRule>
  </conditionalFormatting>
  <conditionalFormatting sqref="Q12">
    <cfRule type="expression" dxfId="147" priority="181">
      <formula>Q12&gt;0</formula>
    </cfRule>
    <cfRule type="expression" dxfId="146" priority="182">
      <formula>Q12&lt;0</formula>
    </cfRule>
  </conditionalFormatting>
  <conditionalFormatting sqref="Q13">
    <cfRule type="expression" dxfId="145" priority="179">
      <formula>Q13&gt;0</formula>
    </cfRule>
    <cfRule type="expression" dxfId="144" priority="180">
      <formula>Q13&lt;0</formula>
    </cfRule>
  </conditionalFormatting>
  <conditionalFormatting sqref="T12">
    <cfRule type="expression" dxfId="143" priority="177">
      <formula>T12&gt;0</formula>
    </cfRule>
    <cfRule type="expression" dxfId="142" priority="178">
      <formula>T12&lt;0</formula>
    </cfRule>
  </conditionalFormatting>
  <conditionalFormatting sqref="T13">
    <cfRule type="expression" dxfId="141" priority="175">
      <formula>T13&gt;0</formula>
    </cfRule>
    <cfRule type="expression" dxfId="140" priority="176">
      <formula>T13&lt;0</formula>
    </cfRule>
  </conditionalFormatting>
  <conditionalFormatting sqref="I16">
    <cfRule type="expression" dxfId="139" priority="157">
      <formula>I16&gt;0</formula>
    </cfRule>
    <cfRule type="expression" dxfId="138" priority="158">
      <formula>I16&lt;0</formula>
    </cfRule>
  </conditionalFormatting>
  <conditionalFormatting sqref="L16:M16">
    <cfRule type="expression" dxfId="137" priority="155">
      <formula>L16&gt;0</formula>
    </cfRule>
    <cfRule type="expression" dxfId="136" priority="156">
      <formula>L16&lt;0</formula>
    </cfRule>
  </conditionalFormatting>
  <conditionalFormatting sqref="Q16">
    <cfRule type="expression" dxfId="135" priority="153">
      <formula>Q16&gt;0</formula>
    </cfRule>
    <cfRule type="expression" dxfId="134" priority="154">
      <formula>Q16&lt;0</formula>
    </cfRule>
  </conditionalFormatting>
  <conditionalFormatting sqref="T16">
    <cfRule type="expression" dxfId="133" priority="151">
      <formula>T16&gt;0</formula>
    </cfRule>
    <cfRule type="expression" dxfId="132" priority="152">
      <formula>T16&lt;0</formula>
    </cfRule>
  </conditionalFormatting>
  <conditionalFormatting sqref="I17">
    <cfRule type="expression" dxfId="131" priority="149">
      <formula>I17&gt;0</formula>
    </cfRule>
    <cfRule type="expression" dxfId="130" priority="150">
      <formula>I17&lt;0</formula>
    </cfRule>
  </conditionalFormatting>
  <conditionalFormatting sqref="L17:M17">
    <cfRule type="expression" dxfId="129" priority="147">
      <formula>L17&gt;0</formula>
    </cfRule>
    <cfRule type="expression" dxfId="128" priority="148">
      <formula>L17&lt;0</formula>
    </cfRule>
  </conditionalFormatting>
  <conditionalFormatting sqref="Q17">
    <cfRule type="expression" dxfId="127" priority="145">
      <formula>Q17&gt;0</formula>
    </cfRule>
    <cfRule type="expression" dxfId="126" priority="146">
      <formula>Q17&lt;0</formula>
    </cfRule>
  </conditionalFormatting>
  <conditionalFormatting sqref="T17">
    <cfRule type="expression" dxfId="125" priority="143">
      <formula>T17&gt;0</formula>
    </cfRule>
    <cfRule type="expression" dxfId="124" priority="144">
      <formula>T17&lt;0</formula>
    </cfRule>
  </conditionalFormatting>
  <conditionalFormatting sqref="I18">
    <cfRule type="expression" dxfId="123" priority="141">
      <formula>I18&gt;0</formula>
    </cfRule>
    <cfRule type="expression" dxfId="122" priority="142">
      <formula>I18&lt;0</formula>
    </cfRule>
  </conditionalFormatting>
  <conditionalFormatting sqref="L18:M18">
    <cfRule type="expression" dxfId="121" priority="139">
      <formula>L18&gt;0</formula>
    </cfRule>
    <cfRule type="expression" dxfId="120" priority="140">
      <formula>L18&lt;0</formula>
    </cfRule>
  </conditionalFormatting>
  <conditionalFormatting sqref="Q18">
    <cfRule type="expression" dxfId="119" priority="137">
      <formula>Q18&gt;0</formula>
    </cfRule>
    <cfRule type="expression" dxfId="118" priority="138">
      <formula>Q18&lt;0</formula>
    </cfRule>
  </conditionalFormatting>
  <conditionalFormatting sqref="T18">
    <cfRule type="expression" dxfId="117" priority="135">
      <formula>T18&gt;0</formula>
    </cfRule>
    <cfRule type="expression" dxfId="116" priority="136">
      <formula>T18&lt;0</formula>
    </cfRule>
  </conditionalFormatting>
  <conditionalFormatting sqref="I19">
    <cfRule type="expression" dxfId="115" priority="133">
      <formula>I19&gt;0</formula>
    </cfRule>
    <cfRule type="expression" dxfId="114" priority="134">
      <formula>I19&lt;0</formula>
    </cfRule>
  </conditionalFormatting>
  <conditionalFormatting sqref="L19:M19">
    <cfRule type="expression" dxfId="113" priority="131">
      <formula>L19&gt;0</formula>
    </cfRule>
    <cfRule type="expression" dxfId="112" priority="132">
      <formula>L19&lt;0</formula>
    </cfRule>
  </conditionalFormatting>
  <conditionalFormatting sqref="Q19">
    <cfRule type="expression" dxfId="111" priority="129">
      <formula>Q19&gt;0</formula>
    </cfRule>
    <cfRule type="expression" dxfId="110" priority="130">
      <formula>Q19&lt;0</formula>
    </cfRule>
  </conditionalFormatting>
  <conditionalFormatting sqref="T19">
    <cfRule type="expression" dxfId="109" priority="127">
      <formula>T19&gt;0</formula>
    </cfRule>
    <cfRule type="expression" dxfId="108" priority="128">
      <formula>T19&lt;0</formula>
    </cfRule>
  </conditionalFormatting>
  <conditionalFormatting sqref="I20">
    <cfRule type="expression" dxfId="107" priority="125">
      <formula>I20&gt;0</formula>
    </cfRule>
    <cfRule type="expression" dxfId="106" priority="126">
      <formula>I20&lt;0</formula>
    </cfRule>
  </conditionalFormatting>
  <conditionalFormatting sqref="L20:M20">
    <cfRule type="expression" dxfId="105" priority="123">
      <formula>L20&gt;0</formula>
    </cfRule>
    <cfRule type="expression" dxfId="104" priority="124">
      <formula>L20&lt;0</formula>
    </cfRule>
  </conditionalFormatting>
  <conditionalFormatting sqref="Q20">
    <cfRule type="expression" dxfId="103" priority="121">
      <formula>Q20&gt;0</formula>
    </cfRule>
    <cfRule type="expression" dxfId="102" priority="122">
      <formula>Q20&lt;0</formula>
    </cfRule>
  </conditionalFormatting>
  <conditionalFormatting sqref="T20">
    <cfRule type="expression" dxfId="101" priority="119">
      <formula>T20&gt;0</formula>
    </cfRule>
    <cfRule type="expression" dxfId="100" priority="120">
      <formula>T20&lt;0</formula>
    </cfRule>
  </conditionalFormatting>
  <conditionalFormatting sqref="I21">
    <cfRule type="expression" dxfId="99" priority="117">
      <formula>I21&gt;0</formula>
    </cfRule>
    <cfRule type="expression" dxfId="98" priority="118">
      <formula>I21&lt;0</formula>
    </cfRule>
  </conditionalFormatting>
  <conditionalFormatting sqref="L21:M21">
    <cfRule type="expression" dxfId="97" priority="115">
      <formula>L21&gt;0</formula>
    </cfRule>
    <cfRule type="expression" dxfId="96" priority="116">
      <formula>L21&lt;0</formula>
    </cfRule>
  </conditionalFormatting>
  <conditionalFormatting sqref="Q21">
    <cfRule type="expression" dxfId="95" priority="113">
      <formula>Q21&gt;0</formula>
    </cfRule>
    <cfRule type="expression" dxfId="94" priority="114">
      <formula>Q21&lt;0</formula>
    </cfRule>
  </conditionalFormatting>
  <conditionalFormatting sqref="T21">
    <cfRule type="expression" dxfId="93" priority="111">
      <formula>T21&gt;0</formula>
    </cfRule>
    <cfRule type="expression" dxfId="92" priority="112">
      <formula>T21&lt;0</formula>
    </cfRule>
  </conditionalFormatting>
  <conditionalFormatting sqref="I22">
    <cfRule type="expression" dxfId="91" priority="109">
      <formula>I22&gt;0</formula>
    </cfRule>
    <cfRule type="expression" dxfId="90" priority="110">
      <formula>I22&lt;0</formula>
    </cfRule>
  </conditionalFormatting>
  <conditionalFormatting sqref="L22:M22">
    <cfRule type="expression" dxfId="89" priority="107">
      <formula>L22&gt;0</formula>
    </cfRule>
    <cfRule type="expression" dxfId="88" priority="108">
      <formula>L22&lt;0</formula>
    </cfRule>
  </conditionalFormatting>
  <conditionalFormatting sqref="Q22">
    <cfRule type="expression" dxfId="87" priority="105">
      <formula>Q22&gt;0</formula>
    </cfRule>
    <cfRule type="expression" dxfId="86" priority="106">
      <formula>Q22&lt;0</formula>
    </cfRule>
  </conditionalFormatting>
  <conditionalFormatting sqref="T22">
    <cfRule type="expression" dxfId="85" priority="103">
      <formula>T22&gt;0</formula>
    </cfRule>
    <cfRule type="expression" dxfId="84" priority="104">
      <formula>T22&lt;0</formula>
    </cfRule>
  </conditionalFormatting>
  <conditionalFormatting sqref="I23">
    <cfRule type="expression" dxfId="83" priority="101">
      <formula>I23&gt;0</formula>
    </cfRule>
    <cfRule type="expression" dxfId="82" priority="102">
      <formula>I23&lt;0</formula>
    </cfRule>
  </conditionalFormatting>
  <conditionalFormatting sqref="L23:M23">
    <cfRule type="expression" dxfId="81" priority="99">
      <formula>L23&gt;0</formula>
    </cfRule>
    <cfRule type="expression" dxfId="80" priority="100">
      <formula>L23&lt;0</formula>
    </cfRule>
  </conditionalFormatting>
  <conditionalFormatting sqref="Q23">
    <cfRule type="expression" dxfId="79" priority="97">
      <formula>Q23&gt;0</formula>
    </cfRule>
    <cfRule type="expression" dxfId="78" priority="98">
      <formula>Q23&lt;0</formula>
    </cfRule>
  </conditionalFormatting>
  <conditionalFormatting sqref="T23">
    <cfRule type="expression" dxfId="77" priority="95">
      <formula>T23&gt;0</formula>
    </cfRule>
    <cfRule type="expression" dxfId="76" priority="96">
      <formula>T23&lt;0</formula>
    </cfRule>
  </conditionalFormatting>
  <conditionalFormatting sqref="I24">
    <cfRule type="expression" dxfId="75" priority="93">
      <formula>I24&gt;0</formula>
    </cfRule>
    <cfRule type="expression" dxfId="74" priority="94">
      <formula>I24&lt;0</formula>
    </cfRule>
  </conditionalFormatting>
  <conditionalFormatting sqref="L24:M24">
    <cfRule type="expression" dxfId="73" priority="91">
      <formula>L24&gt;0</formula>
    </cfRule>
    <cfRule type="expression" dxfId="72" priority="92">
      <formula>L24&lt;0</formula>
    </cfRule>
  </conditionalFormatting>
  <conditionalFormatting sqref="Q24">
    <cfRule type="expression" dxfId="71" priority="89">
      <formula>Q24&gt;0</formula>
    </cfRule>
    <cfRule type="expression" dxfId="70" priority="90">
      <formula>Q24&lt;0</formula>
    </cfRule>
  </conditionalFormatting>
  <conditionalFormatting sqref="T24">
    <cfRule type="expression" dxfId="69" priority="87">
      <formula>T24&gt;0</formula>
    </cfRule>
    <cfRule type="expression" dxfId="68" priority="88">
      <formula>T24&lt;0</formula>
    </cfRule>
  </conditionalFormatting>
  <conditionalFormatting sqref="I25 I27">
    <cfRule type="expression" dxfId="67" priority="85">
      <formula>I25&gt;0</formula>
    </cfRule>
    <cfRule type="expression" dxfId="66" priority="86">
      <formula>I25&lt;0</formula>
    </cfRule>
  </conditionalFormatting>
  <conditionalFormatting sqref="L25:M25">
    <cfRule type="expression" dxfId="65" priority="83">
      <formula>L25&gt;0</formula>
    </cfRule>
    <cfRule type="expression" dxfId="64" priority="84">
      <formula>L25&lt;0</formula>
    </cfRule>
  </conditionalFormatting>
  <conditionalFormatting sqref="Q25 Q27">
    <cfRule type="expression" dxfId="63" priority="81">
      <formula>Q25&gt;0</formula>
    </cfRule>
    <cfRule type="expression" dxfId="62" priority="82">
      <formula>Q25&lt;0</formula>
    </cfRule>
  </conditionalFormatting>
  <conditionalFormatting sqref="T25 T27">
    <cfRule type="expression" dxfId="61" priority="79">
      <formula>T25&gt;0</formula>
    </cfRule>
    <cfRule type="expression" dxfId="60" priority="80">
      <formula>T25&lt;0</formula>
    </cfRule>
  </conditionalFormatting>
  <conditionalFormatting sqref="I14">
    <cfRule type="expression" dxfId="59" priority="61">
      <formula>I14&gt;0</formula>
    </cfRule>
    <cfRule type="expression" dxfId="58" priority="62">
      <formula>I14&lt;0</formula>
    </cfRule>
  </conditionalFormatting>
  <conditionalFormatting sqref="I15">
    <cfRule type="expression" dxfId="57" priority="59">
      <formula>I15&gt;0</formula>
    </cfRule>
    <cfRule type="expression" dxfId="56" priority="60">
      <formula>I15&lt;0</formula>
    </cfRule>
  </conditionalFormatting>
  <conditionalFormatting sqref="L14:M14">
    <cfRule type="expression" dxfId="55" priority="57">
      <formula>L14&gt;0</formula>
    </cfRule>
    <cfRule type="expression" dxfId="54" priority="58">
      <formula>L14&lt;0</formula>
    </cfRule>
  </conditionalFormatting>
  <conditionalFormatting sqref="L15:M15">
    <cfRule type="expression" dxfId="53" priority="55">
      <formula>L15&gt;0</formula>
    </cfRule>
    <cfRule type="expression" dxfId="52" priority="56">
      <formula>L15&lt;0</formula>
    </cfRule>
  </conditionalFormatting>
  <conditionalFormatting sqref="Q14">
    <cfRule type="expression" dxfId="51" priority="53">
      <formula>Q14&gt;0</formula>
    </cfRule>
    <cfRule type="expression" dxfId="50" priority="54">
      <formula>Q14&lt;0</formula>
    </cfRule>
  </conditionalFormatting>
  <conditionalFormatting sqref="Q15">
    <cfRule type="expression" dxfId="49" priority="51">
      <formula>Q15&gt;0</formula>
    </cfRule>
    <cfRule type="expression" dxfId="48" priority="52">
      <formula>Q15&lt;0</formula>
    </cfRule>
  </conditionalFormatting>
  <conditionalFormatting sqref="T14">
    <cfRule type="expression" dxfId="47" priority="49">
      <formula>T14&gt;0</formula>
    </cfRule>
    <cfRule type="expression" dxfId="46" priority="50">
      <formula>T14&lt;0</formula>
    </cfRule>
  </conditionalFormatting>
  <conditionalFormatting sqref="T15">
    <cfRule type="expression" dxfId="45" priority="47">
      <formula>T15&gt;0</formula>
    </cfRule>
    <cfRule type="expression" dxfId="44" priority="48">
      <formula>T15&lt;0</formula>
    </cfRule>
  </conditionalFormatting>
  <conditionalFormatting sqref="I26">
    <cfRule type="expression" dxfId="43" priority="43">
      <formula>I26&gt;0</formula>
    </cfRule>
    <cfRule type="expression" dxfId="42" priority="44">
      <formula>I26&lt;0</formula>
    </cfRule>
  </conditionalFormatting>
  <conditionalFormatting sqref="L26:M26">
    <cfRule type="expression" dxfId="41" priority="41">
      <formula>L26&gt;0</formula>
    </cfRule>
    <cfRule type="expression" dxfId="40" priority="42">
      <formula>L26&lt;0</formula>
    </cfRule>
  </conditionalFormatting>
  <conditionalFormatting sqref="Q26">
    <cfRule type="expression" dxfId="39" priority="39">
      <formula>Q26&gt;0</formula>
    </cfRule>
    <cfRule type="expression" dxfId="38" priority="40">
      <formula>Q26&lt;0</formula>
    </cfRule>
  </conditionalFormatting>
  <conditionalFormatting sqref="T26">
    <cfRule type="expression" dxfId="37" priority="37">
      <formula>T26&gt;0</formula>
    </cfRule>
    <cfRule type="expression" dxfId="36" priority="38">
      <formula>T26&lt;0</formula>
    </cfRule>
  </conditionalFormatting>
  <conditionalFormatting sqref="L27:M27">
    <cfRule type="expression" dxfId="35" priority="35">
      <formula>L27&gt;0</formula>
    </cfRule>
    <cfRule type="expression" dxfId="34" priority="36">
      <formula>L27&lt;0</formula>
    </cfRule>
  </conditionalFormatting>
  <conditionalFormatting sqref="I29">
    <cfRule type="expression" dxfId="33" priority="33">
      <formula>I29&gt;0</formula>
    </cfRule>
    <cfRule type="expression" dxfId="32" priority="34">
      <formula>I29&lt;0</formula>
    </cfRule>
  </conditionalFormatting>
  <conditionalFormatting sqref="Q29">
    <cfRule type="expression" dxfId="31" priority="31">
      <formula>Q29&gt;0</formula>
    </cfRule>
    <cfRule type="expression" dxfId="30" priority="32">
      <formula>Q29&lt;0</formula>
    </cfRule>
  </conditionalFormatting>
  <conditionalFormatting sqref="T29">
    <cfRule type="expression" dxfId="29" priority="29">
      <formula>T29&gt;0</formula>
    </cfRule>
    <cfRule type="expression" dxfId="28" priority="30">
      <formula>T29&lt;0</formula>
    </cfRule>
  </conditionalFormatting>
  <conditionalFormatting sqref="I28">
    <cfRule type="expression" dxfId="27" priority="27">
      <formula>I28&gt;0</formula>
    </cfRule>
    <cfRule type="expression" dxfId="26" priority="28">
      <formula>I28&lt;0</formula>
    </cfRule>
  </conditionalFormatting>
  <conditionalFormatting sqref="L28:M28">
    <cfRule type="expression" dxfId="25" priority="25">
      <formula>L28&gt;0</formula>
    </cfRule>
    <cfRule type="expression" dxfId="24" priority="26">
      <formula>L28&lt;0</formula>
    </cfRule>
  </conditionalFormatting>
  <conditionalFormatting sqref="Q28">
    <cfRule type="expression" dxfId="23" priority="23">
      <formula>Q28&gt;0</formula>
    </cfRule>
    <cfRule type="expression" dxfId="22" priority="24">
      <formula>Q28&lt;0</formula>
    </cfRule>
  </conditionalFormatting>
  <conditionalFormatting sqref="T28">
    <cfRule type="expression" dxfId="21" priority="21">
      <formula>T28&gt;0</formula>
    </cfRule>
    <cfRule type="expression" dxfId="20" priority="22">
      <formula>T28&lt;0</formula>
    </cfRule>
  </conditionalFormatting>
  <conditionalFormatting sqref="L29:M29">
    <cfRule type="expression" dxfId="19" priority="19">
      <formula>L29&gt;0</formula>
    </cfRule>
    <cfRule type="expression" dxfId="18" priority="20">
      <formula>L29&lt;0</formula>
    </cfRule>
  </conditionalFormatting>
  <conditionalFormatting sqref="I31:I32">
    <cfRule type="expression" dxfId="17" priority="17">
      <formula>I31&gt;0</formula>
    </cfRule>
    <cfRule type="expression" dxfId="16" priority="18">
      <formula>I31&lt;0</formula>
    </cfRule>
  </conditionalFormatting>
  <conditionalFormatting sqref="Q31:Q32">
    <cfRule type="expression" dxfId="15" priority="15">
      <formula>Q31&gt;0</formula>
    </cfRule>
    <cfRule type="expression" dxfId="14" priority="16">
      <formula>Q31&lt;0</formula>
    </cfRule>
  </conditionalFormatting>
  <conditionalFormatting sqref="T31:T32">
    <cfRule type="expression" dxfId="13" priority="13">
      <formula>T31&gt;0</formula>
    </cfRule>
    <cfRule type="expression" dxfId="12" priority="14">
      <formula>T31&lt;0</formula>
    </cfRule>
  </conditionalFormatting>
  <conditionalFormatting sqref="I30">
    <cfRule type="expression" dxfId="11" priority="11">
      <formula>I30&gt;0</formula>
    </cfRule>
    <cfRule type="expression" dxfId="10" priority="12">
      <formula>I30&lt;0</formula>
    </cfRule>
  </conditionalFormatting>
  <conditionalFormatting sqref="L30:M30">
    <cfRule type="expression" dxfId="9" priority="9">
      <formula>L30&gt;0</formula>
    </cfRule>
    <cfRule type="expression" dxfId="8" priority="10">
      <formula>L30&lt;0</formula>
    </cfRule>
  </conditionalFormatting>
  <conditionalFormatting sqref="Q30">
    <cfRule type="expression" dxfId="7" priority="7">
      <formula>Q30&gt;0</formula>
    </cfRule>
    <cfRule type="expression" dxfId="6" priority="8">
      <formula>Q30&lt;0</formula>
    </cfRule>
  </conditionalFormatting>
  <conditionalFormatting sqref="T30">
    <cfRule type="expression" dxfId="5" priority="5">
      <formula>T30&gt;0</formula>
    </cfRule>
    <cfRule type="expression" dxfId="4" priority="6">
      <formula>T30&lt;0</formula>
    </cfRule>
  </conditionalFormatting>
  <conditionalFormatting sqref="L31:M31">
    <cfRule type="expression" dxfId="3" priority="3">
      <formula>L31&gt;0</formula>
    </cfRule>
    <cfRule type="expression" dxfId="2" priority="4">
      <formula>L31&lt;0</formula>
    </cfRule>
  </conditionalFormatting>
  <conditionalFormatting sqref="L32:M32">
    <cfRule type="expression" dxfId="1" priority="1">
      <formula>L32&gt;0</formula>
    </cfRule>
    <cfRule type="expression" dxfId="0" priority="2">
      <formula>L32&lt;0</formula>
    </cfRule>
  </conditionalFormatting>
  <pageMargins left="0.7" right="0.7" top="0.75" bottom="0.75" header="0.3" footer="0.3"/>
  <pageSetup paperSize="9" scale="1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DC52-4BD3-43B3-AAE7-42788DCF1E95}">
  <dimension ref="A1:AG67"/>
  <sheetViews>
    <sheetView zoomScale="70" zoomScaleNormal="7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A15" sqref="A15"/>
    </sheetView>
  </sheetViews>
  <sheetFormatPr defaultRowHeight="15" x14ac:dyDescent="0.25"/>
  <cols>
    <col min="2" max="2" width="20.7109375" bestFit="1" customWidth="1"/>
    <col min="3" max="3" width="38.42578125" customWidth="1"/>
    <col min="4" max="4" width="11.42578125" style="1" customWidth="1"/>
    <col min="5" max="7" width="21.140625" customWidth="1"/>
    <col min="8" max="8" width="21.140625" style="1" customWidth="1"/>
    <col min="9" max="9" width="22.42578125" customWidth="1"/>
    <col min="10" max="11" width="22" customWidth="1"/>
    <col min="12" max="12" width="22.85546875" style="1" bestFit="1" customWidth="1"/>
    <col min="13" max="13" width="22.7109375" customWidth="1"/>
    <col min="14" max="14" width="22.140625" customWidth="1"/>
    <col min="15" max="15" width="23.140625" bestFit="1" customWidth="1"/>
    <col min="16" max="16" width="23.140625" style="1" bestFit="1" customWidth="1"/>
    <col min="17" max="20" width="21.7109375" customWidth="1"/>
    <col min="21" max="21" width="19.5703125" customWidth="1"/>
    <col min="22" max="22" width="19.140625" bestFit="1" customWidth="1"/>
    <col min="23" max="23" width="19.5703125" bestFit="1" customWidth="1"/>
    <col min="24" max="25" width="20" bestFit="1" customWidth="1"/>
    <col min="26" max="26" width="19.42578125" customWidth="1"/>
    <col min="27" max="27" width="19.140625" customWidth="1"/>
    <col min="28" max="28" width="19.5703125" customWidth="1"/>
    <col min="30" max="31" width="11.5703125" customWidth="1"/>
    <col min="32" max="32" width="11.7109375" customWidth="1"/>
    <col min="33" max="33" width="11" customWidth="1"/>
  </cols>
  <sheetData>
    <row r="1" spans="1:33" x14ac:dyDescent="0.25">
      <c r="C1" t="s">
        <v>55</v>
      </c>
      <c r="E1" s="69">
        <v>2021</v>
      </c>
      <c r="F1" s="70"/>
      <c r="G1" s="70"/>
      <c r="H1" s="71"/>
      <c r="I1" s="69">
        <v>2020</v>
      </c>
      <c r="J1" s="70"/>
      <c r="K1" s="70"/>
      <c r="L1" s="71"/>
      <c r="M1" s="70">
        <v>2019</v>
      </c>
      <c r="N1" s="70"/>
      <c r="O1" s="70"/>
      <c r="P1" s="71"/>
      <c r="Q1" s="69">
        <v>2021</v>
      </c>
      <c r="R1" s="70"/>
      <c r="S1" s="70"/>
      <c r="T1" s="71"/>
      <c r="U1" s="70">
        <v>2020</v>
      </c>
      <c r="V1" s="70"/>
      <c r="W1" s="70"/>
      <c r="X1" s="71"/>
      <c r="Y1" s="70">
        <v>2019</v>
      </c>
      <c r="Z1" s="70"/>
      <c r="AA1" s="70"/>
      <c r="AB1" s="71"/>
      <c r="AD1" s="70" t="s">
        <v>77</v>
      </c>
      <c r="AE1" s="70"/>
      <c r="AF1" s="70"/>
      <c r="AG1" s="70"/>
    </row>
    <row r="2" spans="1:33" x14ac:dyDescent="0.25">
      <c r="C2" t="s">
        <v>19</v>
      </c>
      <c r="E2" s="7" t="s">
        <v>74</v>
      </c>
      <c r="F2" s="7" t="s">
        <v>72</v>
      </c>
      <c r="G2" s="7" t="s">
        <v>73</v>
      </c>
      <c r="H2" s="46" t="s">
        <v>75</v>
      </c>
      <c r="I2" s="7" t="s">
        <v>74</v>
      </c>
      <c r="J2" s="7" t="s">
        <v>72</v>
      </c>
      <c r="K2" s="7" t="s">
        <v>73</v>
      </c>
      <c r="L2" s="46" t="s">
        <v>75</v>
      </c>
      <c r="M2" t="s">
        <v>74</v>
      </c>
      <c r="N2" t="s">
        <v>72</v>
      </c>
      <c r="O2" t="s">
        <v>73</v>
      </c>
      <c r="P2" s="1" t="s">
        <v>75</v>
      </c>
      <c r="Q2" t="s">
        <v>74</v>
      </c>
      <c r="R2" t="s">
        <v>72</v>
      </c>
      <c r="S2" t="s">
        <v>73</v>
      </c>
      <c r="T2" s="1" t="s">
        <v>75</v>
      </c>
      <c r="U2" t="s">
        <v>74</v>
      </c>
      <c r="V2" t="s">
        <v>72</v>
      </c>
      <c r="W2" t="s">
        <v>73</v>
      </c>
      <c r="X2" s="1" t="s">
        <v>75</v>
      </c>
      <c r="Y2" t="s">
        <v>74</v>
      </c>
      <c r="Z2" t="s">
        <v>72</v>
      </c>
      <c r="AA2" t="s">
        <v>73</v>
      </c>
      <c r="AB2" s="1" t="s">
        <v>75</v>
      </c>
      <c r="AD2" t="s">
        <v>74</v>
      </c>
      <c r="AE2" t="s">
        <v>72</v>
      </c>
      <c r="AF2" t="s">
        <v>73</v>
      </c>
      <c r="AG2" s="1" t="s">
        <v>75</v>
      </c>
    </row>
    <row r="3" spans="1:33" s="2" customFormat="1" x14ac:dyDescent="0.25">
      <c r="B3" s="2" t="s">
        <v>16</v>
      </c>
      <c r="C3" t="s">
        <v>17</v>
      </c>
      <c r="D3" s="3" t="s">
        <v>69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72" t="s">
        <v>22</v>
      </c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</row>
    <row r="4" spans="1:33" x14ac:dyDescent="0.25">
      <c r="B4" t="s">
        <v>0</v>
      </c>
      <c r="C4" s="7" t="s">
        <v>78</v>
      </c>
      <c r="E4" s="4" t="e">
        <f>+I4</f>
        <v>#REF!</v>
      </c>
      <c r="F4" s="4" t="e">
        <f>+J4</f>
        <v>#REF!</v>
      </c>
      <c r="G4" s="4" t="e">
        <f>+K4</f>
        <v>#REF!</v>
      </c>
      <c r="H4" s="4" t="e">
        <f>+L4</f>
        <v>#REF!</v>
      </c>
      <c r="I4" s="4" t="e">
        <f>+VLOOKUP(CONCATENATE($B4,I$2), #REF!, 3, FALSE)</f>
        <v>#REF!</v>
      </c>
      <c r="J4" s="4" t="e">
        <f>+VLOOKUP(CONCATENATE($B4,J$2), #REF!, 3, FALSE)</f>
        <v>#REF!</v>
      </c>
      <c r="K4" s="4" t="e">
        <f>+VLOOKUP(CONCATENATE($B4,K$2), #REF!, 3, FALSE)</f>
        <v>#REF!</v>
      </c>
      <c r="L4" s="4" t="e">
        <f>+VLOOKUP(CONCATENATE($B4,L$2), #REF!, 3, FALSE)</f>
        <v>#REF!</v>
      </c>
      <c r="M4" s="4" t="e">
        <f>+VLOOKUP(CONCATENATE($B4,M$2), #REF!, 3, FALSE)</f>
        <v>#REF!</v>
      </c>
      <c r="N4" s="4" t="e">
        <f>+VLOOKUP(CONCATENATE($B4,N$2), #REF!, 3, FALSE)</f>
        <v>#REF!</v>
      </c>
      <c r="O4" s="4" t="e">
        <f>+VLOOKUP(CONCATENATE($B4,O$2), #REF!, 3, FALSE)</f>
        <v>#REF!</v>
      </c>
      <c r="P4" s="4" t="e">
        <f>+VLOOKUP(CONCATENATE($B4,P$2), #REF!, 3, FALSE)</f>
        <v>#REF!</v>
      </c>
      <c r="Q4" s="4" t="e">
        <f>+U4</f>
        <v>#REF!</v>
      </c>
      <c r="R4" s="4" t="e">
        <f>+V4</f>
        <v>#REF!</v>
      </c>
      <c r="S4" s="4" t="e">
        <f>+W4</f>
        <v>#REF!</v>
      </c>
      <c r="T4" s="4" t="e">
        <f>+X4</f>
        <v>#REF!</v>
      </c>
      <c r="U4" s="4" t="e">
        <f>+VLOOKUP(CONCATENATE($B4,U$2), #REF!, 3, FALSE)</f>
        <v>#REF!</v>
      </c>
      <c r="V4" s="4" t="e">
        <f>+VLOOKUP(CONCATENATE($B4,V$2), #REF!, 3, FALSE)</f>
        <v>#REF!</v>
      </c>
      <c r="W4" s="4" t="e">
        <f>+VLOOKUP(CONCATENATE($B4,W$2), #REF!, 3, FALSE)</f>
        <v>#REF!</v>
      </c>
      <c r="X4" s="4" t="e">
        <f>+VLOOKUP(CONCATENATE($B4,X$2), #REF!, 3, FALSE)</f>
        <v>#REF!</v>
      </c>
      <c r="Y4" s="4" t="e">
        <f>+VLOOKUP(CONCATENATE($B4,Y$2), #REF!, 3, FALSE)</f>
        <v>#REF!</v>
      </c>
      <c r="Z4" s="4" t="e">
        <f>+VLOOKUP(CONCATENATE($B4,Z$2), #REF!, 3, FALSE)</f>
        <v>#REF!</v>
      </c>
      <c r="AA4" s="4" t="e">
        <f>+VLOOKUP(CONCATENATE($B4,AA$2), #REF!, 3, FALSE)</f>
        <v>#REF!</v>
      </c>
      <c r="AB4" s="4" t="e">
        <f>+VLOOKUP(CONCATENATE($B4,AB$2), #REF!, 3, FALSE)</f>
        <v>#REF!</v>
      </c>
    </row>
    <row r="5" spans="1:33" x14ac:dyDescent="0.25">
      <c r="A5">
        <v>5</v>
      </c>
      <c r="B5" t="s">
        <v>0</v>
      </c>
      <c r="C5" t="s">
        <v>21</v>
      </c>
      <c r="D5" s="1" t="s">
        <v>22</v>
      </c>
      <c r="E5" s="8"/>
      <c r="F5" s="8"/>
      <c r="G5" s="8"/>
      <c r="H5" s="52">
        <v>17346000000</v>
      </c>
      <c r="I5" s="8">
        <v>21928000000</v>
      </c>
      <c r="J5" s="8">
        <v>19417000000</v>
      </c>
      <c r="K5" s="8">
        <v>17750000000</v>
      </c>
      <c r="L5" s="9">
        <v>19675000000</v>
      </c>
      <c r="M5" s="8">
        <v>26238000000</v>
      </c>
      <c r="N5" s="8">
        <v>23360000000</v>
      </c>
      <c r="O5" s="8">
        <v>23414000000</v>
      </c>
      <c r="P5" s="9">
        <v>22202000000</v>
      </c>
      <c r="Q5" s="8" t="e">
        <f>+VLOOKUP(CONCATENATE($Q$1,Q$2,$D5), #REF!, 7, FALSE)*E5</f>
        <v>#REF!</v>
      </c>
      <c r="R5" s="8" t="e">
        <f>+VLOOKUP(CONCATENATE($Q$1,R$2,$D5), #REF!, 7, FALSE)*F5</f>
        <v>#REF!</v>
      </c>
      <c r="S5" s="8" t="e">
        <f>+VLOOKUP(CONCATENATE($Q$1,S$2,$D5), #REF!, 7, FALSE)*G5</f>
        <v>#REF!</v>
      </c>
      <c r="T5" s="8" t="e">
        <f>+VLOOKUP(CONCATENATE($Q$1,T$2,$D5), #REF!, 7, FALSE)*H5</f>
        <v>#REF!</v>
      </c>
      <c r="U5" s="8" t="e">
        <f>+VLOOKUP(CONCATENATE($U$1,U$2,$D5), #REF!, 7, FALSE)*I5</f>
        <v>#REF!</v>
      </c>
      <c r="V5" s="10" t="e">
        <f>+VLOOKUP(CONCATENATE($U$1,V$2,$D5), #REF!, 7, FALSE)*J5</f>
        <v>#REF!</v>
      </c>
      <c r="W5" s="10" t="e">
        <f>+VLOOKUP(CONCATENATE($U$1,W$2,$D5), #REF!, 7, FALSE)*K5</f>
        <v>#REF!</v>
      </c>
      <c r="X5" s="11" t="e">
        <f>+VLOOKUP(CONCATENATE($U$1,X$2,$D5), #REF!, 7, FALSE)*L5</f>
        <v>#REF!</v>
      </c>
      <c r="Y5" s="10" t="e">
        <f>+VLOOKUP(CONCATENATE($Y$1,Y$2,$D5), #REF!, 7, FALSE)*M5</f>
        <v>#REF!</v>
      </c>
      <c r="Z5" s="10" t="e">
        <f>+VLOOKUP(CONCATENATE($Y$1,Z$2,$D5), #REF!, 7, FALSE)*N5</f>
        <v>#REF!</v>
      </c>
      <c r="AA5" s="10" t="e">
        <f>+VLOOKUP(CONCATENATE($Y$1,AA$2,$D5), #REF!, 7, FALSE)*O5</f>
        <v>#REF!</v>
      </c>
      <c r="AB5" s="11" t="e">
        <f>+VLOOKUP(CONCATENATE($Y$1,AB$2,$D5), #REF!, 7, FALSE)*P5</f>
        <v>#REF!</v>
      </c>
      <c r="AD5" s="16">
        <f t="shared" ref="AD5:AG6" si="0">(I5-M5)/I5</f>
        <v>-0.19655235315578257</v>
      </c>
      <c r="AE5" s="16">
        <f t="shared" si="0"/>
        <v>-0.20306947520214244</v>
      </c>
      <c r="AF5" s="16">
        <f t="shared" si="0"/>
        <v>-0.31909859154929576</v>
      </c>
      <c r="AG5" s="16">
        <f t="shared" si="0"/>
        <v>-0.12843710292249047</v>
      </c>
    </row>
    <row r="6" spans="1:33" x14ac:dyDescent="0.25">
      <c r="A6">
        <v>6</v>
      </c>
      <c r="B6" t="s">
        <v>0</v>
      </c>
      <c r="C6" t="s">
        <v>79</v>
      </c>
      <c r="D6" s="1" t="s">
        <v>22</v>
      </c>
      <c r="E6" s="8"/>
      <c r="F6" s="8"/>
      <c r="G6" s="8"/>
      <c r="H6" s="52">
        <v>4308000000</v>
      </c>
      <c r="I6" s="8">
        <v>4823000000</v>
      </c>
      <c r="J6" s="8">
        <v>4565000000</v>
      </c>
      <c r="K6" s="8">
        <v>3893000000</v>
      </c>
      <c r="L6" s="9">
        <v>4727000000</v>
      </c>
      <c r="M6" s="8">
        <v>5402000000</v>
      </c>
      <c r="N6" s="8">
        <v>4923000000</v>
      </c>
      <c r="O6" s="8">
        <v>4934000000</v>
      </c>
      <c r="P6" s="9">
        <v>4683000000</v>
      </c>
      <c r="Q6" s="8" t="e">
        <f>+VLOOKUP(CONCATENATE($Q$1,Q$2,$D6), #REF!, 7, FALSE)*E6</f>
        <v>#REF!</v>
      </c>
      <c r="R6" s="8" t="e">
        <f>+VLOOKUP(CONCATENATE($Q$1,R$2,$D6), #REF!, 7, FALSE)*F6</f>
        <v>#REF!</v>
      </c>
      <c r="S6" s="8" t="e">
        <f>+VLOOKUP(CONCATENATE($Q$1,S$2,$D6), #REF!, 7, FALSE)*G6</f>
        <v>#REF!</v>
      </c>
      <c r="T6" s="8" t="e">
        <f>+VLOOKUP(CONCATENATE($Q$1,T$2,$D6), #REF!, 7, FALSE)*H6</f>
        <v>#REF!</v>
      </c>
      <c r="U6" s="8" t="e">
        <f>+VLOOKUP(CONCATENATE($U$1,U$2,$D6), #REF!, 7, FALSE)*I6</f>
        <v>#REF!</v>
      </c>
      <c r="V6" s="10" t="e">
        <f>+VLOOKUP(CONCATENATE($U$1,V$2,$D6), #REF!, 7, FALSE)*J6</f>
        <v>#REF!</v>
      </c>
      <c r="W6" s="10" t="e">
        <f>+VLOOKUP(CONCATENATE($U$1,W$2,$D6), #REF!, 7, FALSE)*K6</f>
        <v>#REF!</v>
      </c>
      <c r="X6" s="11" t="e">
        <f>+VLOOKUP(CONCATENATE($U$1,X$2,$D6), #REF!, 7, FALSE)*L6</f>
        <v>#REF!</v>
      </c>
      <c r="Y6" s="10" t="e">
        <f>+VLOOKUP(CONCATENATE($Y$1,Y$2,$D6), #REF!, 7, FALSE)*M6</f>
        <v>#REF!</v>
      </c>
      <c r="Z6" s="10" t="e">
        <f>+VLOOKUP(CONCATENATE($Y$1,Z$2,$D6), #REF!, 7, FALSE)*N6</f>
        <v>#REF!</v>
      </c>
      <c r="AA6" s="10" t="e">
        <f>+VLOOKUP(CONCATENATE($Y$1,AA$2,$D6), #REF!, 7, FALSE)*O6</f>
        <v>#REF!</v>
      </c>
      <c r="AB6" s="11" t="e">
        <f>+VLOOKUP(CONCATENATE($Y$1,AB$2,$D6), #REF!, 7, FALSE)*P6</f>
        <v>#REF!</v>
      </c>
      <c r="AD6" s="16">
        <f t="shared" si="0"/>
        <v>-0.12004976155919553</v>
      </c>
      <c r="AE6" s="16">
        <f t="shared" si="0"/>
        <v>-7.8422782037239874E-2</v>
      </c>
      <c r="AF6" s="16">
        <f t="shared" si="0"/>
        <v>-0.26740303108142821</v>
      </c>
      <c r="AG6" s="16">
        <f t="shared" si="0"/>
        <v>9.3082293209223611E-3</v>
      </c>
    </row>
    <row r="7" spans="1:33" x14ac:dyDescent="0.25">
      <c r="B7" t="s">
        <v>1</v>
      </c>
      <c r="C7" s="7" t="s">
        <v>78</v>
      </c>
      <c r="E7" s="4" t="e">
        <f>+I7</f>
        <v>#REF!</v>
      </c>
      <c r="F7" s="4" t="e">
        <f>+J7</f>
        <v>#REF!</v>
      </c>
      <c r="G7" s="4" t="e">
        <f>+K7</f>
        <v>#REF!</v>
      </c>
      <c r="H7" s="4" t="e">
        <f>+L7</f>
        <v>#REF!</v>
      </c>
      <c r="I7" s="4" t="e">
        <f>+VLOOKUP(CONCATENATE($B7,I$2), #REF!, 3, FALSE)</f>
        <v>#REF!</v>
      </c>
      <c r="J7" s="4" t="e">
        <f>+VLOOKUP(CONCATENATE($B7,J$2), #REF!, 3, FALSE)</f>
        <v>#REF!</v>
      </c>
      <c r="K7" s="4" t="e">
        <f>+VLOOKUP(CONCATENATE($B7,K$2), #REF!, 3, FALSE)</f>
        <v>#REF!</v>
      </c>
      <c r="L7" s="4" t="e">
        <f>+VLOOKUP(CONCATENATE($B7,L$2), #REF!, 3, FALSE)</f>
        <v>#REF!</v>
      </c>
      <c r="M7" s="4" t="e">
        <f>+VLOOKUP(CONCATENATE($B7,M$2), #REF!, 3, FALSE)</f>
        <v>#REF!</v>
      </c>
      <c r="N7" s="4" t="e">
        <f>+VLOOKUP(CONCATENATE($B7,N$2), #REF!, 3, FALSE)</f>
        <v>#REF!</v>
      </c>
      <c r="O7" s="4" t="e">
        <f>+VLOOKUP(CONCATENATE($B7,O$2), #REF!, 3, FALSE)</f>
        <v>#REF!</v>
      </c>
      <c r="P7" s="4" t="e">
        <f>+VLOOKUP(CONCATENATE($B7,P$2), #REF!, 3, FALSE)</f>
        <v>#REF!</v>
      </c>
      <c r="Q7" s="4" t="e">
        <f>+U7</f>
        <v>#REF!</v>
      </c>
      <c r="R7" s="4" t="e">
        <f>+V7</f>
        <v>#REF!</v>
      </c>
      <c r="S7" s="4" t="e">
        <f>+W7</f>
        <v>#REF!</v>
      </c>
      <c r="T7" s="4" t="e">
        <f>+X7</f>
        <v>#REF!</v>
      </c>
      <c r="U7" s="4" t="e">
        <f>+VLOOKUP(CONCATENATE($B7,U$2), #REF!, 3, FALSE)</f>
        <v>#REF!</v>
      </c>
      <c r="V7" s="4" t="e">
        <f>+VLOOKUP(CONCATENATE($B7,V$2), #REF!, 3, FALSE)</f>
        <v>#REF!</v>
      </c>
      <c r="W7" s="4" t="e">
        <f>+VLOOKUP(CONCATENATE($B7,W$2), #REF!, 3, FALSE)</f>
        <v>#REF!</v>
      </c>
      <c r="X7" s="4" t="e">
        <f>+VLOOKUP(CONCATENATE($B7,X$2), #REF!, 3, FALSE)</f>
        <v>#REF!</v>
      </c>
      <c r="Y7" s="4" t="e">
        <f>+VLOOKUP(CONCATENATE($B7,Y$2), #REF!, 3, FALSE)</f>
        <v>#REF!</v>
      </c>
      <c r="Z7" s="4" t="e">
        <f>+VLOOKUP(CONCATENATE($B7,Z$2), #REF!, 3, FALSE)</f>
        <v>#REF!</v>
      </c>
      <c r="AA7" s="4" t="e">
        <f>+VLOOKUP(CONCATENATE($B7,AA$2), #REF!, 3, FALSE)</f>
        <v>#REF!</v>
      </c>
      <c r="AB7" s="4" t="e">
        <f>+VLOOKUP(CONCATENATE($B7,AB$2), #REF!, 3, FALSE)</f>
        <v>#REF!</v>
      </c>
      <c r="AD7" s="16"/>
      <c r="AE7" s="16"/>
      <c r="AF7" s="16"/>
      <c r="AG7" s="16"/>
    </row>
    <row r="8" spans="1:33" x14ac:dyDescent="0.25">
      <c r="A8">
        <v>8</v>
      </c>
      <c r="B8" t="s">
        <v>1</v>
      </c>
      <c r="C8" t="s">
        <v>21</v>
      </c>
      <c r="D8" s="1" t="s">
        <v>34</v>
      </c>
      <c r="E8" s="8"/>
      <c r="F8" s="8"/>
      <c r="G8" s="8"/>
      <c r="H8" s="52">
        <v>3827000000</v>
      </c>
      <c r="I8" s="8">
        <v>6001000000</v>
      </c>
      <c r="J8" s="8">
        <v>4980000000</v>
      </c>
      <c r="K8" s="8">
        <v>4395000000</v>
      </c>
      <c r="L8" s="9">
        <v>4159000000</v>
      </c>
      <c r="M8" s="10">
        <v>5958000000</v>
      </c>
      <c r="N8" s="10">
        <v>4702000000</v>
      </c>
      <c r="O8" s="10">
        <v>4671000000</v>
      </c>
      <c r="P8" s="11">
        <v>4151000000</v>
      </c>
      <c r="Q8" s="8" t="e">
        <f>+VLOOKUP(CONCATENATE($Q$1,Q$2,$D8), #REF!, 7, FALSE)*E8</f>
        <v>#REF!</v>
      </c>
      <c r="R8" s="8" t="e">
        <f>+VLOOKUP(CONCATENATE($Q$1,R$2,$D8), #REF!, 7, FALSE)*F8</f>
        <v>#REF!</v>
      </c>
      <c r="S8" s="8" t="e">
        <f>+VLOOKUP(CONCATENATE($Q$1,S$2,$D8), #REF!, 7, FALSE)*G8</f>
        <v>#REF!</v>
      </c>
      <c r="T8" s="8" t="e">
        <f>+VLOOKUP(CONCATENATE($Q$1,T$2,$D8), #REF!, 7, FALSE)*H8</f>
        <v>#REF!</v>
      </c>
      <c r="U8" s="10" t="e">
        <f>+VLOOKUP(CONCATENATE($U$1,U$2,$D8), #REF!, 7, FALSE)*I8</f>
        <v>#REF!</v>
      </c>
      <c r="V8" s="10" t="e">
        <f>+VLOOKUP(CONCATENATE($U$1,V$2,$D8), #REF!, 7, FALSE)*J8</f>
        <v>#REF!</v>
      </c>
      <c r="W8" s="10" t="e">
        <f>+VLOOKUP(CONCATENATE($U$1,W$2,$D8), #REF!, 7, FALSE)*K8</f>
        <v>#REF!</v>
      </c>
      <c r="X8" s="11" t="e">
        <f>+VLOOKUP(CONCATENATE($U$1,X$2,$D8), #REF!, 7, FALSE)*L8</f>
        <v>#REF!</v>
      </c>
      <c r="Y8" s="10" t="e">
        <f>+VLOOKUP(CONCATENATE($Y$1,Y$2,$D8), #REF!, 7, FALSE)*M8</f>
        <v>#REF!</v>
      </c>
      <c r="Z8" s="10" t="e">
        <f>+VLOOKUP(CONCATENATE($Y$1,Z$2,$D8), #REF!, 7, FALSE)*N8</f>
        <v>#REF!</v>
      </c>
      <c r="AA8" s="10" t="e">
        <f>+VLOOKUP(CONCATENATE($Y$1,AA$2,$D8), #REF!, 7, FALSE)*O8</f>
        <v>#REF!</v>
      </c>
      <c r="AB8" s="11" t="e">
        <f>+VLOOKUP(CONCATENATE($Y$1,AB$2,$D8), #REF!, 7, FALSE)*P8</f>
        <v>#REF!</v>
      </c>
      <c r="AD8" s="16">
        <f t="shared" ref="AD8:AG12" si="1">(I8-M8)/I8</f>
        <v>7.1654724212631225E-3</v>
      </c>
      <c r="AE8" s="16">
        <f t="shared" si="1"/>
        <v>5.5823293172690761E-2</v>
      </c>
      <c r="AF8" s="16">
        <f t="shared" si="1"/>
        <v>-6.2798634812286688E-2</v>
      </c>
      <c r="AG8" s="16">
        <f t="shared" si="1"/>
        <v>1.9235393123346958E-3</v>
      </c>
    </row>
    <row r="9" spans="1:33" x14ac:dyDescent="0.25">
      <c r="A9">
        <v>9</v>
      </c>
      <c r="B9" t="s">
        <v>1</v>
      </c>
      <c r="C9" t="s">
        <v>80</v>
      </c>
      <c r="D9" s="1" t="s">
        <v>34</v>
      </c>
      <c r="E9" s="8"/>
      <c r="F9" s="8"/>
      <c r="G9" s="8"/>
      <c r="H9" s="52">
        <v>1856000000</v>
      </c>
      <c r="I9" s="8">
        <v>2458000000</v>
      </c>
      <c r="J9" s="8">
        <v>1971000000</v>
      </c>
      <c r="K9" s="8">
        <v>1919000000</v>
      </c>
      <c r="L9" s="9">
        <v>1827000000</v>
      </c>
      <c r="M9" s="10">
        <v>2582000000</v>
      </c>
      <c r="N9" s="10">
        <v>2117000000</v>
      </c>
      <c r="O9" s="10">
        <v>2063000000</v>
      </c>
      <c r="P9" s="11">
        <v>1722000000</v>
      </c>
      <c r="Q9" s="8" t="e">
        <f>+VLOOKUP(CONCATENATE($Q$1,Q$2,$D9), #REF!, 7, FALSE)*E9</f>
        <v>#REF!</v>
      </c>
      <c r="R9" s="8" t="e">
        <f>+VLOOKUP(CONCATENATE($Q$1,R$2,$D9), #REF!, 7, FALSE)*F9</f>
        <v>#REF!</v>
      </c>
      <c r="S9" s="8" t="e">
        <f>+VLOOKUP(CONCATENATE($Q$1,S$2,$D9), #REF!, 7, FALSE)*G9</f>
        <v>#REF!</v>
      </c>
      <c r="T9" s="8" t="e">
        <f>+VLOOKUP(CONCATENATE($Q$1,T$2,$D9), #REF!, 7, FALSE)*H9</f>
        <v>#REF!</v>
      </c>
      <c r="U9" s="10" t="e">
        <f>+VLOOKUP(CONCATENATE($U$1,U$2,$D9), #REF!, 7, FALSE)*I9</f>
        <v>#REF!</v>
      </c>
      <c r="V9" s="10" t="e">
        <f>+VLOOKUP(CONCATENATE($U$1,V$2,$D9), #REF!, 7, FALSE)*J9</f>
        <v>#REF!</v>
      </c>
      <c r="W9" s="10" t="e">
        <f>+VLOOKUP(CONCATENATE($U$1,W$2,$D9), #REF!, 7, FALSE)*K9</f>
        <v>#REF!</v>
      </c>
      <c r="X9" s="11" t="e">
        <f>+VLOOKUP(CONCATENATE($U$1,X$2,$D9), #REF!, 7, FALSE)*L9</f>
        <v>#REF!</v>
      </c>
      <c r="Y9" s="10" t="e">
        <f>+VLOOKUP(CONCATENATE($Y$1,Y$2,$D9), #REF!, 7, FALSE)*M9</f>
        <v>#REF!</v>
      </c>
      <c r="Z9" s="10" t="e">
        <f>+VLOOKUP(CONCATENATE($Y$1,Z$2,$D9), #REF!, 7, FALSE)*N9</f>
        <v>#REF!</v>
      </c>
      <c r="AA9" s="10" t="e">
        <f>+VLOOKUP(CONCATENATE($Y$1,AA$2,$D9), #REF!, 7, FALSE)*O9</f>
        <v>#REF!</v>
      </c>
      <c r="AB9" s="11" t="e">
        <f>+VLOOKUP(CONCATENATE($Y$1,AB$2,$D9), #REF!, 7, FALSE)*P9</f>
        <v>#REF!</v>
      </c>
      <c r="AD9" s="16">
        <f t="shared" si="1"/>
        <v>-5.0447518307567128E-2</v>
      </c>
      <c r="AE9" s="16">
        <f t="shared" si="1"/>
        <v>-7.407407407407407E-2</v>
      </c>
      <c r="AF9" s="16">
        <f t="shared" si="1"/>
        <v>-7.5039082855653985E-2</v>
      </c>
      <c r="AG9" s="16">
        <f t="shared" si="1"/>
        <v>5.7471264367816091E-2</v>
      </c>
    </row>
    <row r="10" spans="1:33" x14ac:dyDescent="0.25">
      <c r="A10">
        <v>10</v>
      </c>
      <c r="B10" t="s">
        <v>1</v>
      </c>
      <c r="C10" t="s">
        <v>81</v>
      </c>
      <c r="D10" s="1" t="s">
        <v>34</v>
      </c>
      <c r="E10" s="8"/>
      <c r="F10" s="8"/>
      <c r="G10" s="8"/>
      <c r="H10" s="52">
        <v>1161000000</v>
      </c>
      <c r="I10" s="8">
        <v>1581000000</v>
      </c>
      <c r="J10" s="8">
        <v>1556000000</v>
      </c>
      <c r="K10" s="8">
        <v>1322000000</v>
      </c>
      <c r="L10" s="9">
        <v>1107000000</v>
      </c>
      <c r="M10" s="10">
        <v>1354000000</v>
      </c>
      <c r="N10" s="10">
        <v>1145000000</v>
      </c>
      <c r="O10" s="10">
        <v>1161000000</v>
      </c>
      <c r="P10" s="11">
        <v>1014000000</v>
      </c>
      <c r="Q10" s="8" t="e">
        <f>+VLOOKUP(CONCATENATE($Q$1,Q$2,$D10), #REF!, 7, FALSE)*E10</f>
        <v>#REF!</v>
      </c>
      <c r="R10" s="8" t="e">
        <f>+VLOOKUP(CONCATENATE($Q$1,R$2,$D10), #REF!, 7, FALSE)*F10</f>
        <v>#REF!</v>
      </c>
      <c r="S10" s="8" t="e">
        <f>+VLOOKUP(CONCATENATE($Q$1,S$2,$D10), #REF!, 7, FALSE)*G10</f>
        <v>#REF!</v>
      </c>
      <c r="T10" s="8" t="e">
        <f>+VLOOKUP(CONCATENATE($Q$1,T$2,$D10), #REF!, 7, FALSE)*H10</f>
        <v>#REF!</v>
      </c>
      <c r="U10" s="10" t="e">
        <f>+VLOOKUP(CONCATENATE($U$1,U$2,$D10), #REF!, 7, FALSE)*I10</f>
        <v>#REF!</v>
      </c>
      <c r="V10" s="10" t="e">
        <f>+VLOOKUP(CONCATENATE($U$1,V$2,$D10), #REF!, 7, FALSE)*J10</f>
        <v>#REF!</v>
      </c>
      <c r="W10" s="10" t="e">
        <f>+VLOOKUP(CONCATENATE($U$1,W$2,$D10), #REF!, 7, FALSE)*K10</f>
        <v>#REF!</v>
      </c>
      <c r="X10" s="11" t="e">
        <f>+VLOOKUP(CONCATENATE($U$1,X$2,$D10), #REF!, 7, FALSE)*L10</f>
        <v>#REF!</v>
      </c>
      <c r="Y10" s="10" t="e">
        <f>+VLOOKUP(CONCATENATE($Y$1,Y$2,$D10), #REF!, 7, FALSE)*M10</f>
        <v>#REF!</v>
      </c>
      <c r="Z10" s="10" t="e">
        <f>+VLOOKUP(CONCATENATE($Y$1,Z$2,$D10), #REF!, 7, FALSE)*N10</f>
        <v>#REF!</v>
      </c>
      <c r="AA10" s="10" t="e">
        <f>+VLOOKUP(CONCATENATE($Y$1,AA$2,$D10), #REF!, 7, FALSE)*O10</f>
        <v>#REF!</v>
      </c>
      <c r="AB10" s="11" t="e">
        <f>+VLOOKUP(CONCATENATE($Y$1,AB$2,$D10), #REF!, 7, FALSE)*P10</f>
        <v>#REF!</v>
      </c>
      <c r="AD10" s="16">
        <f t="shared" si="1"/>
        <v>0.14358001265022138</v>
      </c>
      <c r="AE10" s="16">
        <f t="shared" si="1"/>
        <v>0.26413881748071977</v>
      </c>
      <c r="AF10" s="16">
        <f t="shared" si="1"/>
        <v>0.12178517397881997</v>
      </c>
      <c r="AG10" s="16">
        <f t="shared" si="1"/>
        <v>8.4010840108401083E-2</v>
      </c>
    </row>
    <row r="11" spans="1:33" x14ac:dyDescent="0.25">
      <c r="A11">
        <v>11</v>
      </c>
      <c r="B11" t="s">
        <v>1</v>
      </c>
      <c r="C11" t="s">
        <v>82</v>
      </c>
      <c r="D11" s="1" t="s">
        <v>34</v>
      </c>
      <c r="E11" s="8"/>
      <c r="F11" s="8"/>
      <c r="G11" s="8"/>
      <c r="H11" s="54">
        <v>734000000</v>
      </c>
      <c r="I11" s="50">
        <v>1824000000</v>
      </c>
      <c r="J11" s="50">
        <v>1376000000</v>
      </c>
      <c r="K11" s="50">
        <v>1069000000</v>
      </c>
      <c r="L11" s="51">
        <v>668000000</v>
      </c>
      <c r="M11" s="10">
        <v>1850000000</v>
      </c>
      <c r="N11" s="10">
        <v>1358000000</v>
      </c>
      <c r="O11" s="10">
        <v>1351000000</v>
      </c>
      <c r="P11" s="11">
        <v>1295000000</v>
      </c>
      <c r="Q11" s="8" t="e">
        <f>+VLOOKUP(CONCATENATE($Q$1,Q$2,$D11), #REF!, 7, FALSE)*E11</f>
        <v>#REF!</v>
      </c>
      <c r="R11" s="8" t="e">
        <f>+VLOOKUP(CONCATENATE($Q$1,R$2,$D11), #REF!, 7, FALSE)*F11</f>
        <v>#REF!</v>
      </c>
      <c r="S11" s="8" t="e">
        <f>+VLOOKUP(CONCATENATE($Q$1,S$2,$D11), #REF!, 7, FALSE)*G11</f>
        <v>#REF!</v>
      </c>
      <c r="T11" s="8" t="e">
        <f>+VLOOKUP(CONCATENATE($Q$1,T$2,$D11), #REF!, 7, FALSE)*H11</f>
        <v>#REF!</v>
      </c>
      <c r="U11" s="10" t="e">
        <f>+VLOOKUP(CONCATENATE($U$1,U$2,$D11), #REF!, 7, FALSE)*I11</f>
        <v>#REF!</v>
      </c>
      <c r="V11" s="10" t="e">
        <f>+VLOOKUP(CONCATENATE($U$1,V$2,$D11), #REF!, 7, FALSE)*J11</f>
        <v>#REF!</v>
      </c>
      <c r="W11" s="10" t="e">
        <f>+VLOOKUP(CONCATENATE($U$1,W$2,$D11), #REF!, 7, FALSE)*K11</f>
        <v>#REF!</v>
      </c>
      <c r="X11" s="11" t="e">
        <f>+VLOOKUP(CONCATENATE($U$1,X$2,$D11), #REF!, 7, FALSE)*L11</f>
        <v>#REF!</v>
      </c>
      <c r="Y11" s="10" t="e">
        <f>+VLOOKUP(CONCATENATE($Y$1,Y$2,$D11), #REF!, 7, FALSE)*M11</f>
        <v>#REF!</v>
      </c>
      <c r="Z11" s="10" t="e">
        <f>+VLOOKUP(CONCATENATE($Y$1,Z$2,$D11), #REF!, 7, FALSE)*N11</f>
        <v>#REF!</v>
      </c>
      <c r="AA11" s="10" t="e">
        <f>+VLOOKUP(CONCATENATE($Y$1,AA$2,$D11), #REF!, 7, FALSE)*O11</f>
        <v>#REF!</v>
      </c>
      <c r="AB11" s="11" t="e">
        <f>+VLOOKUP(CONCATENATE($Y$1,AB$2,$D11), #REF!, 7, FALSE)*P11</f>
        <v>#REF!</v>
      </c>
      <c r="AD11" s="16">
        <f t="shared" si="1"/>
        <v>-1.425438596491228E-2</v>
      </c>
      <c r="AE11" s="16">
        <f t="shared" si="1"/>
        <v>1.308139534883721E-2</v>
      </c>
      <c r="AF11" s="16">
        <f t="shared" si="1"/>
        <v>-0.2637979420018709</v>
      </c>
      <c r="AG11" s="16">
        <f t="shared" si="1"/>
        <v>-0.93862275449101795</v>
      </c>
    </row>
    <row r="12" spans="1:33" x14ac:dyDescent="0.25">
      <c r="B12" t="s">
        <v>1</v>
      </c>
      <c r="C12" t="s">
        <v>83</v>
      </c>
      <c r="D12" s="1" t="s">
        <v>34</v>
      </c>
      <c r="E12" s="8"/>
      <c r="F12" s="8"/>
      <c r="G12" s="8"/>
      <c r="H12" s="52">
        <v>76000000</v>
      </c>
      <c r="I12" s="8">
        <v>138000000</v>
      </c>
      <c r="J12" s="8">
        <v>77000000</v>
      </c>
      <c r="K12" s="8">
        <v>84000000</v>
      </c>
      <c r="L12" s="9">
        <v>90000000</v>
      </c>
      <c r="M12" s="10">
        <v>172000000</v>
      </c>
      <c r="N12" s="10">
        <v>82000000</v>
      </c>
      <c r="O12" s="10">
        <v>96000000</v>
      </c>
      <c r="P12" s="11">
        <v>120000000</v>
      </c>
      <c r="Q12" s="8" t="e">
        <f>+VLOOKUP(CONCATENATE($Q$1,Q$2,$D12), #REF!, 7, FALSE)*E12</f>
        <v>#REF!</v>
      </c>
      <c r="R12" s="8" t="e">
        <f>+VLOOKUP(CONCATENATE($Q$1,R$2,$D12), #REF!, 7, FALSE)*F12</f>
        <v>#REF!</v>
      </c>
      <c r="S12" s="8" t="e">
        <f>+VLOOKUP(CONCATENATE($Q$1,S$2,$D12), #REF!, 7, FALSE)*G12</f>
        <v>#REF!</v>
      </c>
      <c r="T12" s="8" t="e">
        <f>+VLOOKUP(CONCATENATE($Q$1,T$2,$D12), #REF!, 7, FALSE)*H12</f>
        <v>#REF!</v>
      </c>
      <c r="U12" s="10" t="e">
        <f>+VLOOKUP(CONCATENATE($U$1,U$2,$D12), #REF!, 7, FALSE)*I12</f>
        <v>#REF!</v>
      </c>
      <c r="V12" s="10" t="e">
        <f>+VLOOKUP(CONCATENATE($U$1,V$2,$D12), #REF!, 7, FALSE)*J12</f>
        <v>#REF!</v>
      </c>
      <c r="W12" s="10" t="e">
        <f>+VLOOKUP(CONCATENATE($U$1,W$2,$D12), #REF!, 7, FALSE)*K12</f>
        <v>#REF!</v>
      </c>
      <c r="X12" s="11" t="e">
        <f>+VLOOKUP(CONCATENATE($U$1,X$2,$D12), #REF!, 7, FALSE)*L12</f>
        <v>#REF!</v>
      </c>
      <c r="Y12" s="10" t="e">
        <f>+VLOOKUP(CONCATENATE($Y$1,Y$2,$D12), #REF!, 7, FALSE)*M12</f>
        <v>#REF!</v>
      </c>
      <c r="Z12" s="10" t="e">
        <f>+VLOOKUP(CONCATENATE($Y$1,Z$2,$D12), #REF!, 7, FALSE)*N12</f>
        <v>#REF!</v>
      </c>
      <c r="AA12" s="10" t="e">
        <f>+VLOOKUP(CONCATENATE($Y$1,AA$2,$D12), #REF!, 7, FALSE)*O12</f>
        <v>#REF!</v>
      </c>
      <c r="AB12" s="11" t="e">
        <f>+VLOOKUP(CONCATENATE($Y$1,AB$2,$D12), #REF!, 7, FALSE)*P12</f>
        <v>#REF!</v>
      </c>
      <c r="AD12" s="16">
        <f t="shared" si="1"/>
        <v>-0.24637681159420291</v>
      </c>
      <c r="AE12" s="16">
        <f t="shared" si="1"/>
        <v>-6.4935064935064929E-2</v>
      </c>
      <c r="AF12" s="16">
        <f t="shared" si="1"/>
        <v>-0.14285714285714285</v>
      </c>
      <c r="AG12" s="16">
        <f t="shared" si="1"/>
        <v>-0.33333333333333331</v>
      </c>
    </row>
    <row r="13" spans="1:33" x14ac:dyDescent="0.25">
      <c r="B13" s="5" t="s">
        <v>2</v>
      </c>
      <c r="C13" s="7" t="s">
        <v>84</v>
      </c>
      <c r="E13" s="4" t="str">
        <f>+I13</f>
        <v>Q2</v>
      </c>
      <c r="F13" s="4" t="str">
        <f>+J13</f>
        <v>Q1</v>
      </c>
      <c r="G13" s="4" t="str">
        <f>+K13</f>
        <v>Q4</v>
      </c>
      <c r="H13" s="4" t="str">
        <f>+L13</f>
        <v>Q3</v>
      </c>
      <c r="I13" s="4" t="s">
        <v>52</v>
      </c>
      <c r="J13" s="4" t="s">
        <v>24</v>
      </c>
      <c r="K13" s="4" t="s">
        <v>54</v>
      </c>
      <c r="L13" s="6" t="s">
        <v>53</v>
      </c>
      <c r="M13" s="4" t="s">
        <v>52</v>
      </c>
      <c r="N13" s="4" t="s">
        <v>24</v>
      </c>
      <c r="O13" s="4" t="s">
        <v>54</v>
      </c>
      <c r="P13" s="6" t="s">
        <v>53</v>
      </c>
      <c r="Q13" s="4" t="str">
        <f>+U13</f>
        <v>Q2</v>
      </c>
      <c r="R13" s="4" t="str">
        <f>+V13</f>
        <v>Q1</v>
      </c>
      <c r="S13" s="4" t="str">
        <f>+W13</f>
        <v>Q4</v>
      </c>
      <c r="T13" s="4" t="str">
        <f>+X13</f>
        <v>Q3</v>
      </c>
      <c r="U13" s="4" t="s">
        <v>52</v>
      </c>
      <c r="V13" s="4" t="s">
        <v>24</v>
      </c>
      <c r="W13" s="4" t="s">
        <v>54</v>
      </c>
      <c r="X13" s="6" t="s">
        <v>53</v>
      </c>
      <c r="Y13" s="4" t="s">
        <v>52</v>
      </c>
      <c r="Z13" s="4" t="s">
        <v>24</v>
      </c>
      <c r="AA13" s="4" t="s">
        <v>54</v>
      </c>
      <c r="AB13" s="6" t="s">
        <v>53</v>
      </c>
      <c r="AD13" s="16"/>
      <c r="AE13" s="16"/>
      <c r="AF13" s="16"/>
      <c r="AG13" s="16"/>
    </row>
    <row r="14" spans="1:33" x14ac:dyDescent="0.25">
      <c r="A14">
        <v>14</v>
      </c>
      <c r="B14" s="5" t="s">
        <v>2</v>
      </c>
      <c r="C14" t="s">
        <v>21</v>
      </c>
      <c r="D14" s="1" t="s">
        <v>76</v>
      </c>
      <c r="E14" s="8"/>
      <c r="F14" s="8"/>
      <c r="G14" s="8"/>
      <c r="H14" s="52">
        <v>394200000</v>
      </c>
      <c r="I14" s="10">
        <v>413200000</v>
      </c>
      <c r="J14" s="10">
        <v>298900000</v>
      </c>
      <c r="K14" s="10">
        <v>507400000</v>
      </c>
      <c r="L14" s="11">
        <v>457400000</v>
      </c>
      <c r="M14" s="10">
        <v>363300000</v>
      </c>
      <c r="N14" s="10">
        <v>332800000</v>
      </c>
      <c r="O14" s="10">
        <v>474100000</v>
      </c>
      <c r="P14" s="11">
        <v>329500000</v>
      </c>
      <c r="Q14" s="8" t="e">
        <f>+VLOOKUP(CONCATENATE($Q$1,Q$2,$D14), #REF!, 7, FALSE)*E14</f>
        <v>#REF!</v>
      </c>
      <c r="R14" s="8" t="e">
        <f>+VLOOKUP(CONCATENATE($Q$1,R$2,$D14), #REF!, 7, FALSE)*F14</f>
        <v>#REF!</v>
      </c>
      <c r="S14" s="8" t="e">
        <f>+VLOOKUP(CONCATENATE($Q$1,S$2,$D14), #REF!, 7, FALSE)*G14</f>
        <v>#REF!</v>
      </c>
      <c r="T14" s="8" t="e">
        <f>+VLOOKUP(CONCATENATE($Q$1,T$2,$D14), #REF!, 7, FALSE)*H14</f>
        <v>#REF!</v>
      </c>
      <c r="U14" t="e">
        <f>+VLOOKUP(CONCATENATE($U$1,U$2,$D14), #REF!, 7, FALSE)*I14</f>
        <v>#REF!</v>
      </c>
      <c r="V14" t="e">
        <f>+VLOOKUP(CONCATENATE($U$1,V$2,$D14), #REF!, 7, FALSE)*J14</f>
        <v>#REF!</v>
      </c>
      <c r="W14" t="e">
        <f>+VLOOKUP(CONCATENATE($U$1,W$2,$D14), #REF!, 7, FALSE)*K14</f>
        <v>#REF!</v>
      </c>
      <c r="X14" s="1" t="e">
        <f>+VLOOKUP(CONCATENATE($U$1,X$2,$D14), #REF!, 7, FALSE)*L14</f>
        <v>#REF!</v>
      </c>
      <c r="Y14" t="e">
        <f>+VLOOKUP(CONCATENATE($Y$1,Y$2,$D14), #REF!, 7, FALSE)*M14</f>
        <v>#REF!</v>
      </c>
      <c r="Z14" t="e">
        <f>+VLOOKUP(CONCATENATE($Y$1,Z$2,$D14), #REF!, 7, FALSE)*N14</f>
        <v>#REF!</v>
      </c>
      <c r="AA14" t="e">
        <f>+VLOOKUP(CONCATENATE($Y$1,AA$2,$D14), #REF!, 7, FALSE)*O14</f>
        <v>#REF!</v>
      </c>
      <c r="AB14" s="1" t="e">
        <f>+VLOOKUP(CONCATENATE($Y$1,AB$2,$D14), #REF!, 7, FALSE)*P14</f>
        <v>#REF!</v>
      </c>
      <c r="AD14" s="16">
        <f t="shared" ref="AD14:AG18" si="2">(I14-M14)/I14</f>
        <v>0.1207647628267183</v>
      </c>
      <c r="AE14" s="16">
        <f t="shared" si="2"/>
        <v>-0.1134158581465373</v>
      </c>
      <c r="AF14" s="16">
        <f t="shared" si="2"/>
        <v>6.5628695309420573E-2</v>
      </c>
      <c r="AG14" s="16">
        <f t="shared" si="2"/>
        <v>0.27962396152164409</v>
      </c>
    </row>
    <row r="15" spans="1:33" x14ac:dyDescent="0.25">
      <c r="A15">
        <v>15</v>
      </c>
      <c r="B15" s="5" t="s">
        <v>2</v>
      </c>
      <c r="C15" t="s">
        <v>85</v>
      </c>
      <c r="D15" s="1" t="s">
        <v>76</v>
      </c>
      <c r="E15" s="8"/>
      <c r="F15" s="8"/>
      <c r="G15" s="55"/>
      <c r="H15" s="52">
        <v>338400000</v>
      </c>
      <c r="I15" s="10">
        <v>338600000</v>
      </c>
      <c r="J15" s="10">
        <v>260600000</v>
      </c>
      <c r="K15" s="10">
        <v>445900000</v>
      </c>
      <c r="L15" s="11">
        <v>396100000</v>
      </c>
      <c r="M15" s="10">
        <v>297700000</v>
      </c>
      <c r="N15" s="10">
        <v>288400000</v>
      </c>
      <c r="O15" s="10">
        <v>413800000</v>
      </c>
      <c r="P15" s="11">
        <v>272400000</v>
      </c>
      <c r="Q15" s="8" t="e">
        <f>+VLOOKUP(CONCATENATE($Q$1,Q$2,$D15), #REF!, 7, FALSE)*E15</f>
        <v>#REF!</v>
      </c>
      <c r="R15" s="8" t="e">
        <f>+VLOOKUP(CONCATENATE($Q$1,R$2,$D15), #REF!, 7, FALSE)*F15</f>
        <v>#REF!</v>
      </c>
      <c r="S15" s="8" t="e">
        <f>+VLOOKUP(CONCATENATE($Q$1,S$2,$D15), #REF!, 7, FALSE)*G15</f>
        <v>#REF!</v>
      </c>
      <c r="T15" s="8" t="e">
        <f>+VLOOKUP(CONCATENATE($Q$1,T$2,$D15), #REF!, 7, FALSE)*H15</f>
        <v>#REF!</v>
      </c>
      <c r="U15" t="e">
        <f>+VLOOKUP(CONCATENATE($U$1,U$2,$D15), #REF!, 7, FALSE)*I15</f>
        <v>#REF!</v>
      </c>
      <c r="V15" t="e">
        <f>+VLOOKUP(CONCATENATE($U$1,V$2,$D15), #REF!, 7, FALSE)*J15</f>
        <v>#REF!</v>
      </c>
      <c r="W15" t="e">
        <f>+VLOOKUP(CONCATENATE($U$1,W$2,$D15), #REF!, 7, FALSE)*K15</f>
        <v>#REF!</v>
      </c>
      <c r="X15" s="1" t="e">
        <f>+VLOOKUP(CONCATENATE($U$1,X$2,$D15), #REF!, 7, FALSE)*L15</f>
        <v>#REF!</v>
      </c>
      <c r="Y15" t="e">
        <f>+VLOOKUP(CONCATENATE($Y$1,Y$2,$D15), #REF!, 7, FALSE)*M15</f>
        <v>#REF!</v>
      </c>
      <c r="Z15" t="e">
        <f>+VLOOKUP(CONCATENATE($Y$1,Z$2,$D15), #REF!, 7, FALSE)*N15</f>
        <v>#REF!</v>
      </c>
      <c r="AA15" t="e">
        <f>+VLOOKUP(CONCATENATE($Y$1,AA$2,$D15), #REF!, 7, FALSE)*O15</f>
        <v>#REF!</v>
      </c>
      <c r="AB15" s="1" t="e">
        <f>+VLOOKUP(CONCATENATE($Y$1,AB$2,$D15), #REF!, 7, FALSE)*P15</f>
        <v>#REF!</v>
      </c>
      <c r="AD15" s="16">
        <f t="shared" si="2"/>
        <v>0.12079149438865919</v>
      </c>
      <c r="AE15" s="16">
        <f t="shared" si="2"/>
        <v>-0.10667689946277821</v>
      </c>
      <c r="AF15" s="16">
        <f t="shared" si="2"/>
        <v>7.1989235254541373E-2</v>
      </c>
      <c r="AG15" s="16">
        <f t="shared" si="2"/>
        <v>0.31229487503155767</v>
      </c>
    </row>
    <row r="16" spans="1:33" x14ac:dyDescent="0.25">
      <c r="B16" s="5" t="s">
        <v>2</v>
      </c>
      <c r="C16" t="s">
        <v>86</v>
      </c>
      <c r="D16" s="1" t="s">
        <v>76</v>
      </c>
      <c r="E16" s="8"/>
      <c r="F16" s="8"/>
      <c r="G16" s="8"/>
      <c r="H16" s="52">
        <v>11200000</v>
      </c>
      <c r="I16" s="10">
        <v>18200000</v>
      </c>
      <c r="J16" s="10">
        <v>8800000</v>
      </c>
      <c r="K16" s="10">
        <v>22500000</v>
      </c>
      <c r="L16" s="11">
        <v>20300000</v>
      </c>
      <c r="M16" s="10">
        <v>19800000</v>
      </c>
      <c r="N16" s="10">
        <v>15600000</v>
      </c>
      <c r="O16" s="10">
        <v>78100000</v>
      </c>
      <c r="P16" s="11">
        <v>19500000</v>
      </c>
      <c r="Q16" s="8" t="e">
        <f>+VLOOKUP(CONCATENATE($Q$1,Q$2,$D16), #REF!, 7, FALSE)*E16</f>
        <v>#REF!</v>
      </c>
      <c r="R16" s="8" t="e">
        <f>+VLOOKUP(CONCATENATE($Q$1,R$2,$D16), #REF!, 7, FALSE)*F16</f>
        <v>#REF!</v>
      </c>
      <c r="S16" s="8" t="e">
        <f>+VLOOKUP(CONCATENATE($Q$1,S$2,$D16), #REF!, 7, FALSE)*G16</f>
        <v>#REF!</v>
      </c>
      <c r="T16" s="8" t="e">
        <f>+VLOOKUP(CONCATENATE($Q$1,T$2,$D16), #REF!, 7, FALSE)*H16</f>
        <v>#REF!</v>
      </c>
      <c r="U16" t="e">
        <f>+VLOOKUP(CONCATENATE($U$1,U$2,$D16), #REF!, 7, FALSE)*I16</f>
        <v>#REF!</v>
      </c>
      <c r="V16" t="e">
        <f>+VLOOKUP(CONCATENATE($U$1,V$2,$D16), #REF!, 7, FALSE)*J16</f>
        <v>#REF!</v>
      </c>
      <c r="W16" t="e">
        <f>+VLOOKUP(CONCATENATE($U$1,W$2,$D16), #REF!, 7, FALSE)*K16</f>
        <v>#REF!</v>
      </c>
      <c r="X16" s="1" t="e">
        <f>+VLOOKUP(CONCATENATE($U$1,X$2,$D16), #REF!, 7, FALSE)*L16</f>
        <v>#REF!</v>
      </c>
      <c r="Y16" t="e">
        <f>+VLOOKUP(CONCATENATE($Y$1,Y$2,$D16), #REF!, 7, FALSE)*M16</f>
        <v>#REF!</v>
      </c>
      <c r="Z16" t="e">
        <f>+VLOOKUP(CONCATENATE($Y$1,Z$2,$D16), #REF!, 7, FALSE)*N16</f>
        <v>#REF!</v>
      </c>
      <c r="AA16" t="e">
        <f>+VLOOKUP(CONCATENATE($Y$1,AA$2,$D16), #REF!, 7, FALSE)*O16</f>
        <v>#REF!</v>
      </c>
      <c r="AB16" s="1" t="e">
        <f>+VLOOKUP(CONCATENATE($Y$1,AB$2,$D16), #REF!, 7, FALSE)*P16</f>
        <v>#REF!</v>
      </c>
      <c r="AD16" s="16">
        <f t="shared" si="2"/>
        <v>-8.7912087912087919E-2</v>
      </c>
      <c r="AE16" s="16">
        <f t="shared" si="2"/>
        <v>-0.77272727272727271</v>
      </c>
      <c r="AF16" s="16">
        <f t="shared" si="2"/>
        <v>-2.471111111111111</v>
      </c>
      <c r="AG16" s="16">
        <f t="shared" si="2"/>
        <v>3.9408866995073892E-2</v>
      </c>
    </row>
    <row r="17" spans="1:33" x14ac:dyDescent="0.25">
      <c r="B17" s="5" t="s">
        <v>2</v>
      </c>
      <c r="C17" t="s">
        <v>87</v>
      </c>
      <c r="D17" s="1" t="s">
        <v>76</v>
      </c>
      <c r="E17" s="8"/>
      <c r="F17" s="8"/>
      <c r="G17" s="8"/>
      <c r="H17" s="52">
        <v>51600000</v>
      </c>
      <c r="I17" s="10">
        <v>62500000</v>
      </c>
      <c r="J17" s="10">
        <v>36800000</v>
      </c>
      <c r="K17" s="10">
        <v>53100000</v>
      </c>
      <c r="L17" s="11">
        <v>49800000</v>
      </c>
      <c r="M17" s="10">
        <v>50800000</v>
      </c>
      <c r="N17" s="10">
        <v>35700000</v>
      </c>
      <c r="O17" s="10">
        <v>41500000</v>
      </c>
      <c r="P17" s="11">
        <v>41400000</v>
      </c>
      <c r="Q17" s="8" t="e">
        <f>+VLOOKUP(CONCATENATE($Q$1,Q$2,$D17), #REF!, 7, FALSE)*E17</f>
        <v>#REF!</v>
      </c>
      <c r="R17" s="8" t="e">
        <f>+VLOOKUP(CONCATENATE($Q$1,R$2,$D17), #REF!, 7, FALSE)*F17</f>
        <v>#REF!</v>
      </c>
      <c r="S17" s="8" t="e">
        <f>+VLOOKUP(CONCATENATE($Q$1,S$2,$D17), #REF!, 7, FALSE)*G17</f>
        <v>#REF!</v>
      </c>
      <c r="T17" s="8" t="e">
        <f>+VLOOKUP(CONCATENATE($Q$1,T$2,$D17), #REF!, 7, FALSE)*H17</f>
        <v>#REF!</v>
      </c>
      <c r="U17" t="e">
        <f>+VLOOKUP(CONCATENATE($U$1,U$2,$D17), #REF!, 7, FALSE)*I17</f>
        <v>#REF!</v>
      </c>
      <c r="V17" t="e">
        <f>+VLOOKUP(CONCATENATE($U$1,V$2,$D17), #REF!, 7, FALSE)*J17</f>
        <v>#REF!</v>
      </c>
      <c r="W17" t="e">
        <f>+VLOOKUP(CONCATENATE($U$1,W$2,$D17), #REF!, 7, FALSE)*K17</f>
        <v>#REF!</v>
      </c>
      <c r="X17" s="1" t="e">
        <f>+VLOOKUP(CONCATENATE($U$1,X$2,$D17), #REF!, 7, FALSE)*L17</f>
        <v>#REF!</v>
      </c>
      <c r="Y17" t="e">
        <f>+VLOOKUP(CONCATENATE($Y$1,Y$2,$D17), #REF!, 7, FALSE)*M17</f>
        <v>#REF!</v>
      </c>
      <c r="Z17" t="e">
        <f>+VLOOKUP(CONCATENATE($Y$1,Z$2,$D17), #REF!, 7, FALSE)*N17</f>
        <v>#REF!</v>
      </c>
      <c r="AA17" t="e">
        <f>+VLOOKUP(CONCATENATE($Y$1,AA$2,$D17), #REF!, 7, FALSE)*O17</f>
        <v>#REF!</v>
      </c>
      <c r="AB17" s="1" t="e">
        <f>+VLOOKUP(CONCATENATE($Y$1,AB$2,$D17), #REF!, 7, FALSE)*P17</f>
        <v>#REF!</v>
      </c>
      <c r="AD17" s="16">
        <f t="shared" si="2"/>
        <v>0.18720000000000001</v>
      </c>
      <c r="AE17" s="16">
        <f t="shared" si="2"/>
        <v>2.9891304347826088E-2</v>
      </c>
      <c r="AF17" s="16">
        <f t="shared" si="2"/>
        <v>0.2184557438794727</v>
      </c>
      <c r="AG17" s="16">
        <f t="shared" si="2"/>
        <v>0.16867469879518071</v>
      </c>
    </row>
    <row r="18" spans="1:33" x14ac:dyDescent="0.25">
      <c r="B18" s="5" t="s">
        <v>2</v>
      </c>
      <c r="C18" t="s">
        <v>83</v>
      </c>
      <c r="D18" s="1" t="s">
        <v>76</v>
      </c>
      <c r="E18" s="8"/>
      <c r="F18" s="8"/>
      <c r="G18" s="8"/>
      <c r="H18" s="52">
        <v>19300000</v>
      </c>
      <c r="I18" s="10">
        <v>18200000</v>
      </c>
      <c r="J18" s="10">
        <v>18800000</v>
      </c>
      <c r="K18" s="10">
        <v>18600000</v>
      </c>
      <c r="L18" s="11">
        <v>17700000</v>
      </c>
      <c r="M18" s="10">
        <v>16800000</v>
      </c>
      <c r="N18" s="10">
        <v>15500000</v>
      </c>
      <c r="O18" s="10">
        <v>16200000</v>
      </c>
      <c r="P18" s="11">
        <v>15500000</v>
      </c>
      <c r="Q18" s="8" t="e">
        <f>+VLOOKUP(CONCATENATE($Q$1,Q$2,$D18), #REF!, 7, FALSE)*E18</f>
        <v>#REF!</v>
      </c>
      <c r="R18" s="8" t="e">
        <f>+VLOOKUP(CONCATENATE($Q$1,R$2,$D18), #REF!, 7, FALSE)*F18</f>
        <v>#REF!</v>
      </c>
      <c r="S18" s="8" t="e">
        <f>+VLOOKUP(CONCATENATE($Q$1,S$2,$D18), #REF!, 7, FALSE)*G18</f>
        <v>#REF!</v>
      </c>
      <c r="T18" s="8" t="e">
        <f>+VLOOKUP(CONCATENATE($Q$1,T$2,$D18), #REF!, 7, FALSE)*H18</f>
        <v>#REF!</v>
      </c>
      <c r="U18" t="e">
        <f>+VLOOKUP(CONCATENATE($U$1,U$2,$D18), #REF!, 7, FALSE)*I18</f>
        <v>#REF!</v>
      </c>
      <c r="V18" t="e">
        <f>+VLOOKUP(CONCATENATE($U$1,V$2,$D18), #REF!, 7, FALSE)*J18</f>
        <v>#REF!</v>
      </c>
      <c r="W18" t="e">
        <f>+VLOOKUP(CONCATENATE($U$1,W$2,$D18), #REF!, 7, FALSE)*K18</f>
        <v>#REF!</v>
      </c>
      <c r="X18" s="1" t="e">
        <f>+VLOOKUP(CONCATENATE($U$1,X$2,$D18), #REF!, 7, FALSE)*L18</f>
        <v>#REF!</v>
      </c>
      <c r="Y18" t="e">
        <f>+VLOOKUP(CONCATENATE($Y$1,Y$2,$D18), #REF!, 7, FALSE)*M18</f>
        <v>#REF!</v>
      </c>
      <c r="Z18" t="e">
        <f>+VLOOKUP(CONCATENATE($Y$1,Z$2,$D18), #REF!, 7, FALSE)*N18</f>
        <v>#REF!</v>
      </c>
      <c r="AA18" t="e">
        <f>+VLOOKUP(CONCATENATE($Y$1,AA$2,$D18), #REF!, 7, FALSE)*O18</f>
        <v>#REF!</v>
      </c>
      <c r="AB18" s="1" t="e">
        <f>+VLOOKUP(CONCATENATE($Y$1,AB$2,$D18), #REF!, 7, FALSE)*P18</f>
        <v>#REF!</v>
      </c>
      <c r="AD18" s="16">
        <f t="shared" si="2"/>
        <v>7.6923076923076927E-2</v>
      </c>
      <c r="AE18" s="16">
        <f t="shared" si="2"/>
        <v>0.17553191489361702</v>
      </c>
      <c r="AF18" s="16">
        <f t="shared" si="2"/>
        <v>0.12903225806451613</v>
      </c>
      <c r="AG18" s="16">
        <f t="shared" si="2"/>
        <v>0.12429378531073447</v>
      </c>
    </row>
    <row r="19" spans="1:33" x14ac:dyDescent="0.25">
      <c r="B19" t="s">
        <v>3</v>
      </c>
      <c r="C19" s="7" t="s">
        <v>78</v>
      </c>
      <c r="E19" s="4" t="e">
        <f>+I19</f>
        <v>#REF!</v>
      </c>
      <c r="F19" s="4" t="e">
        <f>+J19</f>
        <v>#REF!</v>
      </c>
      <c r="G19" s="4" t="e">
        <f>+K19</f>
        <v>#REF!</v>
      </c>
      <c r="H19" s="4" t="e">
        <f>+L19</f>
        <v>#REF!</v>
      </c>
      <c r="I19" s="4" t="e">
        <f>+VLOOKUP(CONCATENATE($B19,I$2), #REF!, 3, FALSE)</f>
        <v>#REF!</v>
      </c>
      <c r="J19" s="4" t="e">
        <f>+VLOOKUP(CONCATENATE($B19,J$2), #REF!, 3, FALSE)</f>
        <v>#REF!</v>
      </c>
      <c r="K19" s="4" t="e">
        <f>+VLOOKUP(CONCATENATE($B19,K$2), #REF!, 3, FALSE)</f>
        <v>#REF!</v>
      </c>
      <c r="L19" s="4" t="e">
        <f>+VLOOKUP(CONCATENATE($B19,L$2), #REF!, 3, FALSE)</f>
        <v>#REF!</v>
      </c>
      <c r="M19" s="4" t="e">
        <f>+VLOOKUP(CONCATENATE($B19,M$2), #REF!, 3, FALSE)</f>
        <v>#REF!</v>
      </c>
      <c r="N19" s="4" t="e">
        <f>+VLOOKUP(CONCATENATE($B19,N$2), #REF!, 3, FALSE)</f>
        <v>#REF!</v>
      </c>
      <c r="O19" s="4" t="e">
        <f>+VLOOKUP(CONCATENATE($B19,O$2), #REF!, 3, FALSE)</f>
        <v>#REF!</v>
      </c>
      <c r="P19" s="4" t="e">
        <f>+VLOOKUP(CONCATENATE($B19,P$2), #REF!, 3, FALSE)</f>
        <v>#REF!</v>
      </c>
      <c r="Q19" s="4" t="e">
        <f>+U19</f>
        <v>#REF!</v>
      </c>
      <c r="R19" s="4" t="e">
        <f>+V19</f>
        <v>#REF!</v>
      </c>
      <c r="S19" s="4" t="e">
        <f>+W19</f>
        <v>#REF!</v>
      </c>
      <c r="T19" s="4" t="e">
        <f>+X19</f>
        <v>#REF!</v>
      </c>
      <c r="U19" s="4" t="e">
        <f>+VLOOKUP(CONCATENATE($B19,U$2), #REF!, 3, FALSE)</f>
        <v>#REF!</v>
      </c>
      <c r="V19" s="4" t="e">
        <f>+VLOOKUP(CONCATENATE($B19,V$2), #REF!, 3, FALSE)</f>
        <v>#REF!</v>
      </c>
      <c r="W19" s="4" t="e">
        <f>+VLOOKUP(CONCATENATE($B19,W$2), #REF!, 3, FALSE)</f>
        <v>#REF!</v>
      </c>
      <c r="X19" s="4" t="e">
        <f>+VLOOKUP(CONCATENATE($B19,X$2), #REF!, 3, FALSE)</f>
        <v>#REF!</v>
      </c>
      <c r="Y19" s="4" t="e">
        <f>+VLOOKUP(CONCATENATE($B19,Y$2), #REF!, 3, FALSE)</f>
        <v>#REF!</v>
      </c>
      <c r="Z19" s="4" t="e">
        <f>+VLOOKUP(CONCATENATE($B19,Z$2), #REF!, 3, FALSE)</f>
        <v>#REF!</v>
      </c>
      <c r="AA19" s="4" t="e">
        <f>+VLOOKUP(CONCATENATE($B19,AA$2), #REF!, 3, FALSE)</f>
        <v>#REF!</v>
      </c>
      <c r="AB19" s="4" t="e">
        <f>+VLOOKUP(CONCATENATE($B19,AB$2), #REF!, 3, FALSE)</f>
        <v>#REF!</v>
      </c>
      <c r="AD19" s="16"/>
      <c r="AE19" s="16"/>
      <c r="AF19" s="16"/>
      <c r="AG19" s="16"/>
    </row>
    <row r="20" spans="1:33" x14ac:dyDescent="0.25">
      <c r="A20">
        <v>20</v>
      </c>
      <c r="B20" t="s">
        <v>3</v>
      </c>
      <c r="C20" t="s">
        <v>21</v>
      </c>
      <c r="D20" s="1" t="s">
        <v>34</v>
      </c>
      <c r="E20" s="8"/>
      <c r="F20" s="8"/>
      <c r="G20" s="8"/>
      <c r="H20" s="53">
        <f>(7833000000-I20)</f>
        <v>3965000000</v>
      </c>
      <c r="I20" s="10">
        <v>3868000000</v>
      </c>
      <c r="J20" s="10">
        <v>3876000000</v>
      </c>
      <c r="K20" s="10">
        <v>3312000000</v>
      </c>
      <c r="L20" s="11">
        <v>3685000000</v>
      </c>
      <c r="M20" s="10">
        <v>3587000000</v>
      </c>
      <c r="N20" s="10">
        <v>4142000000</v>
      </c>
      <c r="O20" s="10">
        <v>3569000000</v>
      </c>
      <c r="P20" s="11">
        <v>3505000000</v>
      </c>
      <c r="Q20" s="8" t="e">
        <f>+VLOOKUP(CONCATENATE($Q$1,Q$2,$D20), #REF!, 7, FALSE)*E20</f>
        <v>#REF!</v>
      </c>
      <c r="R20" s="8" t="e">
        <f>+VLOOKUP(CONCATENATE($Q$1,R$2,$D20), #REF!, 7, FALSE)*F20</f>
        <v>#REF!</v>
      </c>
      <c r="S20" s="8" t="e">
        <f>+VLOOKUP(CONCATENATE($Q$1,S$2,$D20), #REF!, 7, FALSE)*G20</f>
        <v>#REF!</v>
      </c>
      <c r="T20" s="8" t="e">
        <f>+VLOOKUP(CONCATENATE($Q$1,T$2,$D20), #REF!, 7, FALSE)*H20</f>
        <v>#REF!</v>
      </c>
      <c r="U20" s="18" t="e">
        <f>+VLOOKUP(CONCATENATE($U$1,U$2,$D20), #REF!, 7, FALSE)*I20</f>
        <v>#REF!</v>
      </c>
      <c r="V20" s="18" t="e">
        <f>+VLOOKUP(CONCATENATE($U$1,V$2,$D20), #REF!, 7, FALSE)*J20</f>
        <v>#REF!</v>
      </c>
      <c r="W20" s="18" t="e">
        <f>+VLOOKUP(CONCATENATE($U$1,W$2,$D20), #REF!, 7, FALSE)*K20</f>
        <v>#REF!</v>
      </c>
      <c r="X20" s="19" t="e">
        <f>+VLOOKUP(CONCATENATE($U$1,X$2,$D20), #REF!, 7, FALSE)*L20</f>
        <v>#REF!</v>
      </c>
      <c r="Y20" s="18" t="e">
        <f>+VLOOKUP(CONCATENATE($Y$1,Y$2,$D20), #REF!, 7, FALSE)*M20</f>
        <v>#REF!</v>
      </c>
      <c r="Z20" s="18" t="e">
        <f>+VLOOKUP(CONCATENATE($Y$1,Z$2,$D20), #REF!, 7, FALSE)*N20</f>
        <v>#REF!</v>
      </c>
      <c r="AA20" s="18" t="e">
        <f>+VLOOKUP(CONCATENATE($Y$1,AA$2,$D20), #REF!, 7, FALSE)*O20</f>
        <v>#REF!</v>
      </c>
      <c r="AB20" s="1" t="e">
        <f>+VLOOKUP(CONCATENATE($Y$1,AB$2,$D20), #REF!, 7, FALSE)*P20</f>
        <v>#REF!</v>
      </c>
      <c r="AD20" s="16">
        <f t="shared" ref="AD20:AG23" si="3">(I20-M20)/I20</f>
        <v>7.264736297828335E-2</v>
      </c>
      <c r="AE20" s="16">
        <f t="shared" si="3"/>
        <v>-6.8627450980392163E-2</v>
      </c>
      <c r="AF20" s="16">
        <f t="shared" si="3"/>
        <v>-7.759661835748792E-2</v>
      </c>
      <c r="AG20" s="16">
        <f t="shared" si="3"/>
        <v>4.8846675712347354E-2</v>
      </c>
    </row>
    <row r="21" spans="1:33" x14ac:dyDescent="0.25">
      <c r="A21">
        <v>21</v>
      </c>
      <c r="B21" t="s">
        <v>3</v>
      </c>
      <c r="C21" t="s">
        <v>88</v>
      </c>
      <c r="D21" s="1" t="s">
        <v>34</v>
      </c>
      <c r="E21" s="8"/>
      <c r="F21" s="8"/>
      <c r="G21" s="8"/>
      <c r="H21" s="53">
        <f>(4549000000-I21)</f>
        <v>2298000000</v>
      </c>
      <c r="I21" s="10">
        <v>2251000000</v>
      </c>
      <c r="J21" s="10">
        <v>2447000000</v>
      </c>
      <c r="K21" s="10">
        <v>2113000000</v>
      </c>
      <c r="L21" s="11">
        <v>2309000000</v>
      </c>
      <c r="M21" s="10">
        <v>2145000000</v>
      </c>
      <c r="N21" s="10">
        <v>2595000000</v>
      </c>
      <c r="O21" s="10">
        <v>2186000000</v>
      </c>
      <c r="P21" s="11">
        <v>2137000000</v>
      </c>
      <c r="Q21" s="8" t="e">
        <f>+VLOOKUP(CONCATENATE($Q$1,Q$2,$D21), #REF!, 7, FALSE)*E21</f>
        <v>#REF!</v>
      </c>
      <c r="R21" s="8" t="e">
        <f>+VLOOKUP(CONCATENATE($Q$1,R$2,$D21), #REF!, 7, FALSE)*F21</f>
        <v>#REF!</v>
      </c>
      <c r="S21" s="8" t="e">
        <f>+VLOOKUP(CONCATENATE($Q$1,S$2,$D21), #REF!, 7, FALSE)*G21</f>
        <v>#REF!</v>
      </c>
      <c r="T21" s="8" t="e">
        <f>+VLOOKUP(CONCATENATE($Q$1,T$2,$D21), #REF!, 7, FALSE)*H21</f>
        <v>#REF!</v>
      </c>
      <c r="U21" s="18" t="e">
        <f>+VLOOKUP(CONCATENATE($U$1,U$2,$D21), #REF!, 7, FALSE)*I21</f>
        <v>#REF!</v>
      </c>
      <c r="V21" s="18" t="e">
        <f>+VLOOKUP(CONCATENATE($U$1,V$2,$D21), #REF!, 7, FALSE)*J21</f>
        <v>#REF!</v>
      </c>
      <c r="W21" s="18" t="e">
        <f>+VLOOKUP(CONCATENATE($U$1,W$2,$D21), #REF!, 7, FALSE)*K21</f>
        <v>#REF!</v>
      </c>
      <c r="X21" s="19" t="e">
        <f>+VLOOKUP(CONCATENATE($U$1,X$2,$D21), #REF!, 7, FALSE)*L21</f>
        <v>#REF!</v>
      </c>
      <c r="Y21" s="18" t="e">
        <f>+VLOOKUP(CONCATENATE($Y$1,Y$2,$D21), #REF!, 7, FALSE)*M21</f>
        <v>#REF!</v>
      </c>
      <c r="Z21" s="18" t="e">
        <f>+VLOOKUP(CONCATENATE($Y$1,Z$2,$D21), #REF!, 7, FALSE)*N21</f>
        <v>#REF!</v>
      </c>
      <c r="AA21" s="18" t="e">
        <f>+VLOOKUP(CONCATENATE($Y$1,AA$2,$D21), #REF!, 7, FALSE)*O21</f>
        <v>#REF!</v>
      </c>
      <c r="AB21" s="1" t="e">
        <f>+VLOOKUP(CONCATENATE($Y$1,AB$2,$D21), #REF!, 7, FALSE)*P21</f>
        <v>#REF!</v>
      </c>
      <c r="AD21" s="16">
        <f t="shared" si="3"/>
        <v>4.7090182141270545E-2</v>
      </c>
      <c r="AE21" s="16">
        <f t="shared" si="3"/>
        <v>-6.0482223130363708E-2</v>
      </c>
      <c r="AF21" s="16">
        <f t="shared" si="3"/>
        <v>-3.4548035967818268E-2</v>
      </c>
      <c r="AG21" s="16">
        <f t="shared" si="3"/>
        <v>7.4491121697704638E-2</v>
      </c>
    </row>
    <row r="22" spans="1:33" x14ac:dyDescent="0.25">
      <c r="B22" t="s">
        <v>3</v>
      </c>
      <c r="C22" t="s">
        <v>89</v>
      </c>
      <c r="D22" s="1" t="s">
        <v>34</v>
      </c>
      <c r="E22" s="8"/>
      <c r="F22" s="8"/>
      <c r="G22" s="8"/>
      <c r="H22" s="53">
        <f>(2420000000-I22)</f>
        <v>1237000000</v>
      </c>
      <c r="I22" s="10">
        <v>1183000000</v>
      </c>
      <c r="J22" s="10">
        <v>1038000000</v>
      </c>
      <c r="K22" s="10">
        <v>869000000</v>
      </c>
      <c r="L22" s="11">
        <v>1005000000</v>
      </c>
      <c r="M22" s="10">
        <v>1013000000</v>
      </c>
      <c r="N22" s="10">
        <v>1108000000</v>
      </c>
      <c r="O22" s="10">
        <v>1043000000</v>
      </c>
      <c r="P22" s="11">
        <v>1018000000</v>
      </c>
      <c r="Q22" s="8" t="e">
        <f>+VLOOKUP(CONCATENATE($Q$1,Q$2,$D22), #REF!, 7, FALSE)*E22</f>
        <v>#REF!</v>
      </c>
      <c r="R22" s="8" t="e">
        <f>+VLOOKUP(CONCATENATE($Q$1,R$2,$D22), #REF!, 7, FALSE)*F22</f>
        <v>#REF!</v>
      </c>
      <c r="S22" s="8" t="e">
        <f>+VLOOKUP(CONCATENATE($Q$1,S$2,$D22), #REF!, 7, FALSE)*G22</f>
        <v>#REF!</v>
      </c>
      <c r="T22" s="8" t="e">
        <f>+VLOOKUP(CONCATENATE($Q$1,T$2,$D22), #REF!, 7, FALSE)*H22</f>
        <v>#REF!</v>
      </c>
      <c r="U22" s="18" t="e">
        <f>+VLOOKUP(CONCATENATE($U$1,U$2,$D22), #REF!, 7, FALSE)*I22</f>
        <v>#REF!</v>
      </c>
      <c r="V22" s="18" t="e">
        <f>+VLOOKUP(CONCATENATE($U$1,V$2,$D22), #REF!, 7, FALSE)*J22</f>
        <v>#REF!</v>
      </c>
      <c r="W22" s="18" t="e">
        <f>+VLOOKUP(CONCATENATE($U$1,W$2,$D22), #REF!, 7, FALSE)*K22</f>
        <v>#REF!</v>
      </c>
      <c r="X22" s="19" t="e">
        <f>+VLOOKUP(CONCATENATE($U$1,X$2,$D22), #REF!, 7, FALSE)*L22</f>
        <v>#REF!</v>
      </c>
      <c r="Y22" s="18" t="e">
        <f>+VLOOKUP(CONCATENATE($Y$1,Y$2,$D22), #REF!, 7, FALSE)*M22</f>
        <v>#REF!</v>
      </c>
      <c r="Z22" s="18" t="e">
        <f>+VLOOKUP(CONCATENATE($Y$1,Z$2,$D22), #REF!, 7, FALSE)*N22</f>
        <v>#REF!</v>
      </c>
      <c r="AA22" s="18" t="e">
        <f>+VLOOKUP(CONCATENATE($Y$1,AA$2,$D22), #REF!, 7, FALSE)*O22</f>
        <v>#REF!</v>
      </c>
      <c r="AB22" s="1" t="e">
        <f>+VLOOKUP(CONCATENATE($Y$1,AB$2,$D22), #REF!, 7, FALSE)*P22</f>
        <v>#REF!</v>
      </c>
      <c r="AD22" s="16">
        <f t="shared" si="3"/>
        <v>0.1437024513947591</v>
      </c>
      <c r="AE22" s="16">
        <f t="shared" si="3"/>
        <v>-6.7437379576107903E-2</v>
      </c>
      <c r="AF22" s="16">
        <f t="shared" si="3"/>
        <v>-0.2002301495972382</v>
      </c>
      <c r="AG22" s="16">
        <f t="shared" si="3"/>
        <v>-1.2935323383084577E-2</v>
      </c>
    </row>
    <row r="23" spans="1:33" x14ac:dyDescent="0.25">
      <c r="B23" t="s">
        <v>3</v>
      </c>
      <c r="C23" t="s">
        <v>90</v>
      </c>
      <c r="D23" s="1" t="s">
        <v>34</v>
      </c>
      <c r="E23" s="8"/>
      <c r="F23" s="8"/>
      <c r="G23" s="8"/>
      <c r="H23" s="53">
        <f>(818000000-I23)</f>
        <v>408000000</v>
      </c>
      <c r="I23" s="10">
        <v>410000000</v>
      </c>
      <c r="J23" s="10">
        <v>4320000000</v>
      </c>
      <c r="K23" s="10">
        <v>372000000</v>
      </c>
      <c r="L23" s="11">
        <v>421000000</v>
      </c>
      <c r="M23" s="10">
        <v>403000000</v>
      </c>
      <c r="N23" s="10">
        <v>481000000</v>
      </c>
      <c r="O23" s="10">
        <v>378000000</v>
      </c>
      <c r="P23" s="11">
        <v>391000000</v>
      </c>
      <c r="Q23" s="8" t="e">
        <f>+VLOOKUP(CONCATENATE($Q$1,Q$2,$D23), #REF!, 7, FALSE)*E23</f>
        <v>#REF!</v>
      </c>
      <c r="R23" s="8" t="e">
        <f>+VLOOKUP(CONCATENATE($Q$1,R$2,$D23), #REF!, 7, FALSE)*F23</f>
        <v>#REF!</v>
      </c>
      <c r="S23" s="8" t="e">
        <f>+VLOOKUP(CONCATENATE($Q$1,S$2,$D23), #REF!, 7, FALSE)*G23</f>
        <v>#REF!</v>
      </c>
      <c r="T23" s="8" t="e">
        <f>+VLOOKUP(CONCATENATE($Q$1,T$2,$D23), #REF!, 7, FALSE)*H23</f>
        <v>#REF!</v>
      </c>
      <c r="U23" s="18" t="e">
        <f>+VLOOKUP(CONCATENATE($U$1,U$2,$D23), #REF!, 7, FALSE)*I23</f>
        <v>#REF!</v>
      </c>
      <c r="V23" s="18" t="e">
        <f>+VLOOKUP(CONCATENATE($U$1,V$2,$D23), #REF!, 7, FALSE)*J23</f>
        <v>#REF!</v>
      </c>
      <c r="W23" s="18" t="e">
        <f>+VLOOKUP(CONCATENATE($U$1,W$2,$D23), #REF!, 7, FALSE)*K23</f>
        <v>#REF!</v>
      </c>
      <c r="X23" s="19" t="e">
        <f>+VLOOKUP(CONCATENATE($U$1,X$2,$D23), #REF!, 7, FALSE)*L23</f>
        <v>#REF!</v>
      </c>
      <c r="Y23" s="18" t="e">
        <f>+VLOOKUP(CONCATENATE($Y$1,Y$2,$D23), #REF!, 7, FALSE)*M23</f>
        <v>#REF!</v>
      </c>
      <c r="Z23" s="18" t="e">
        <f>+VLOOKUP(CONCATENATE($Y$1,Z$2,$D23), #REF!, 7, FALSE)*N23</f>
        <v>#REF!</v>
      </c>
      <c r="AA23" s="18" t="e">
        <f>+VLOOKUP(CONCATENATE($Y$1,AA$2,$D23), #REF!, 7, FALSE)*O23</f>
        <v>#REF!</v>
      </c>
      <c r="AB23" s="1" t="e">
        <f>+VLOOKUP(CONCATENATE($Y$1,AB$2,$D23), #REF!, 7, FALSE)*P23</f>
        <v>#REF!</v>
      </c>
      <c r="AD23" s="16">
        <f t="shared" si="3"/>
        <v>1.7073170731707318E-2</v>
      </c>
      <c r="AE23" s="16">
        <f t="shared" si="3"/>
        <v>0.8886574074074074</v>
      </c>
      <c r="AF23" s="16">
        <f t="shared" si="3"/>
        <v>-1.6129032258064516E-2</v>
      </c>
      <c r="AG23" s="16">
        <f t="shared" si="3"/>
        <v>7.1258907363420429E-2</v>
      </c>
    </row>
    <row r="24" spans="1:33" x14ac:dyDescent="0.25">
      <c r="B24" t="s">
        <v>4</v>
      </c>
      <c r="C24" s="7" t="s">
        <v>78</v>
      </c>
      <c r="E24" s="4" t="e">
        <f>+I24</f>
        <v>#REF!</v>
      </c>
      <c r="F24" s="4" t="e">
        <f>+J24</f>
        <v>#REF!</v>
      </c>
      <c r="G24" s="4" t="e">
        <f>+K24</f>
        <v>#REF!</v>
      </c>
      <c r="H24" s="4" t="e">
        <f>+L24</f>
        <v>#REF!</v>
      </c>
      <c r="I24" s="4" t="e">
        <f>+VLOOKUP(CONCATENATE($B24,I$2), #REF!, 3, FALSE)</f>
        <v>#REF!</v>
      </c>
      <c r="J24" s="4" t="e">
        <f>+VLOOKUP(CONCATENATE($B24,J$2), #REF!, 3, FALSE)</f>
        <v>#REF!</v>
      </c>
      <c r="K24" s="4" t="e">
        <f>+VLOOKUP(CONCATENATE($B24,K$2), #REF!, 3, FALSE)</f>
        <v>#REF!</v>
      </c>
      <c r="L24" s="4" t="e">
        <f>+VLOOKUP(CONCATENATE($B24,L$2), #REF!, 3, FALSE)</f>
        <v>#REF!</v>
      </c>
      <c r="M24" s="4" t="e">
        <f>+VLOOKUP(CONCATENATE($B24,M$2), #REF!, 3, FALSE)</f>
        <v>#REF!</v>
      </c>
      <c r="N24" s="4" t="e">
        <f>+VLOOKUP(CONCATENATE($B24,N$2), #REF!, 3, FALSE)</f>
        <v>#REF!</v>
      </c>
      <c r="O24" s="4" t="e">
        <f>+VLOOKUP(CONCATENATE($B24,O$2), #REF!, 3, FALSE)</f>
        <v>#REF!</v>
      </c>
      <c r="P24" s="4" t="e">
        <f>+VLOOKUP(CONCATENATE($B24,P$2), #REF!, 3, FALSE)</f>
        <v>#REF!</v>
      </c>
      <c r="Q24" s="4" t="e">
        <f>+U24</f>
        <v>#REF!</v>
      </c>
      <c r="R24" s="4" t="e">
        <f>+V24</f>
        <v>#REF!</v>
      </c>
      <c r="S24" s="4" t="e">
        <f>+W24</f>
        <v>#REF!</v>
      </c>
      <c r="T24" s="4" t="e">
        <f>+X24</f>
        <v>#REF!</v>
      </c>
      <c r="U24" s="4" t="e">
        <f>+VLOOKUP(CONCATENATE($B24,U$2), #REF!, 3, FALSE)</f>
        <v>#REF!</v>
      </c>
      <c r="V24" s="4" t="e">
        <f>+VLOOKUP(CONCATENATE($B24,V$2), #REF!, 3, FALSE)</f>
        <v>#REF!</v>
      </c>
      <c r="W24" s="4" t="e">
        <f>+VLOOKUP(CONCATENATE($B24,W$2), #REF!, 3, FALSE)</f>
        <v>#REF!</v>
      </c>
      <c r="X24" s="4" t="e">
        <f>+VLOOKUP(CONCATENATE($B24,X$2), #REF!, 3, FALSE)</f>
        <v>#REF!</v>
      </c>
      <c r="Y24" s="4" t="e">
        <f>+VLOOKUP(CONCATENATE($B24,Y$2), #REF!, 3, FALSE)</f>
        <v>#REF!</v>
      </c>
      <c r="Z24" s="4" t="e">
        <f>+VLOOKUP(CONCATENATE($B24,Z$2), #REF!, 3, FALSE)</f>
        <v>#REF!</v>
      </c>
      <c r="AA24" s="4" t="e">
        <f>+VLOOKUP(CONCATENATE($B24,AA$2), #REF!, 3, FALSE)</f>
        <v>#REF!</v>
      </c>
      <c r="AB24" s="4" t="e">
        <f>+VLOOKUP(CONCATENATE($B24,AB$2), #REF!, 3, FALSE)</f>
        <v>#REF!</v>
      </c>
      <c r="AD24" s="16"/>
      <c r="AE24" s="16"/>
      <c r="AF24" s="16"/>
      <c r="AG24" s="16"/>
    </row>
    <row r="25" spans="1:33" x14ac:dyDescent="0.25">
      <c r="A25">
        <v>25</v>
      </c>
      <c r="B25" t="s">
        <v>4</v>
      </c>
      <c r="C25" t="s">
        <v>21</v>
      </c>
      <c r="D25" s="1" t="s">
        <v>22</v>
      </c>
      <c r="E25" s="8"/>
      <c r="F25" s="8"/>
      <c r="G25" s="8"/>
      <c r="H25" s="8"/>
      <c r="I25" s="10">
        <v>785141000</v>
      </c>
      <c r="J25" s="10">
        <v>755936000</v>
      </c>
      <c r="K25" s="10">
        <v>694184000</v>
      </c>
      <c r="L25" s="1">
        <v>843380000</v>
      </c>
      <c r="M25" s="10">
        <v>808226000</v>
      </c>
      <c r="N25" s="10">
        <v>795811000</v>
      </c>
      <c r="O25" s="10">
        <v>855556000</v>
      </c>
      <c r="P25" s="10">
        <v>836339000</v>
      </c>
      <c r="Q25" s="8" t="e">
        <f>+VLOOKUP(CONCATENATE($Q$1,Q$2,$D25), #REF!, 7, FALSE)*E25</f>
        <v>#REF!</v>
      </c>
      <c r="R25" s="8" t="e">
        <f>+VLOOKUP(CONCATENATE($Q$1,R$2,$D25), #REF!, 7, FALSE)*F25</f>
        <v>#REF!</v>
      </c>
      <c r="S25" s="8" t="e">
        <f>+VLOOKUP(CONCATENATE($Q$1,S$2,$D25), #REF!, 7, FALSE)*G25</f>
        <v>#REF!</v>
      </c>
      <c r="T25" s="8" t="e">
        <f>+VLOOKUP(CONCATENATE($Q$1,T$2,$D25), #REF!, 7, FALSE)*H25</f>
        <v>#REF!</v>
      </c>
      <c r="U25" s="18" t="e">
        <f>+VLOOKUP(CONCATENATE($U$1,U$2,$D25), #REF!, 7, FALSE)*I25</f>
        <v>#REF!</v>
      </c>
      <c r="V25" s="18" t="e">
        <f>+VLOOKUP(CONCATENATE($U$1,V$2,$D25), #REF!, 7, FALSE)*J25</f>
        <v>#REF!</v>
      </c>
      <c r="W25" s="18" t="e">
        <f>+VLOOKUP(CONCATENATE($U$1,W$2,$D25), #REF!, 7, FALSE)*K25</f>
        <v>#REF!</v>
      </c>
      <c r="X25" s="18" t="e">
        <f>+VLOOKUP(CONCATENATE($U$1,X$2,$D25), #REF!, 7, FALSE)*L25</f>
        <v>#REF!</v>
      </c>
      <c r="Y25" s="19" t="e">
        <f>+VLOOKUP(CONCATENATE($Y$1,Y$2,$D25), #REF!, 7, FALSE)*M25</f>
        <v>#REF!</v>
      </c>
      <c r="Z25" s="19" t="e">
        <f>+VLOOKUP(CONCATENATE($Y$1,Z$2,$D25), #REF!, 7, FALSE)*N25</f>
        <v>#REF!</v>
      </c>
      <c r="AA25" s="19" t="e">
        <f>+VLOOKUP(CONCATENATE($Y$1,AA$2,$D25), #REF!, 7, FALSE)*O25</f>
        <v>#REF!</v>
      </c>
      <c r="AB25" s="19" t="e">
        <f>+VLOOKUP(CONCATENATE($Y$1,AB$2,$D25), #REF!, 7, FALSE)*P25</f>
        <v>#REF!</v>
      </c>
      <c r="AD25" s="16">
        <f t="shared" ref="AD25:AG26" si="4">(I25-M25)/I25</f>
        <v>-2.9402362123491194E-2</v>
      </c>
      <c r="AE25" s="16">
        <f t="shared" si="4"/>
        <v>-5.2749174533293822E-2</v>
      </c>
      <c r="AF25" s="16">
        <f t="shared" si="4"/>
        <v>-0.23246286287209156</v>
      </c>
      <c r="AG25" s="16">
        <f t="shared" si="4"/>
        <v>8.3485498826151913E-3</v>
      </c>
    </row>
    <row r="26" spans="1:33" x14ac:dyDescent="0.25">
      <c r="A26">
        <v>26</v>
      </c>
      <c r="B26" t="s">
        <v>4</v>
      </c>
      <c r="C26" t="s">
        <v>79</v>
      </c>
      <c r="D26" s="1" t="s">
        <v>22</v>
      </c>
      <c r="E26" s="8"/>
      <c r="F26" s="8"/>
      <c r="G26" s="8"/>
      <c r="H26" s="8"/>
      <c r="U26" t="e">
        <f>+VLOOKUP(CONCATENATE($U$1,U$2,$D26), #REF!, 7, FALSE)*I26</f>
        <v>#REF!</v>
      </c>
      <c r="V26" t="e">
        <f>+VLOOKUP(CONCATENATE($U$1,V$2,$D26), #REF!, 7, FALSE)*J26</f>
        <v>#REF!</v>
      </c>
      <c r="W26" t="e">
        <f>+VLOOKUP(CONCATENATE($U$1,W$2,$D26), #REF!, 7, FALSE)*K26</f>
        <v>#REF!</v>
      </c>
      <c r="X26" s="1" t="e">
        <f>+VLOOKUP(CONCATENATE($U$1,X$2,$D26), #REF!, 7, FALSE)*L26</f>
        <v>#REF!</v>
      </c>
      <c r="Y26" t="e">
        <f>+VLOOKUP(CONCATENATE($Y$1,Y$2,$D26), #REF!, 7, FALSE)*M26</f>
        <v>#REF!</v>
      </c>
      <c r="Z26" t="e">
        <f>+VLOOKUP(CONCATENATE($Y$1,Z$2,$D26), #REF!, 7, FALSE)*N26</f>
        <v>#REF!</v>
      </c>
      <c r="AA26" t="e">
        <f>+VLOOKUP(CONCATENATE($Y$1,AA$2,$D26), #REF!, 7, FALSE)*O26</f>
        <v>#REF!</v>
      </c>
      <c r="AB26" s="1" t="e">
        <f>+VLOOKUP(CONCATENATE($Y$1,AB$2,$D26), #REF!, 7, FALSE)*P26</f>
        <v>#REF!</v>
      </c>
      <c r="AD26" s="16" t="e">
        <f t="shared" si="4"/>
        <v>#DIV/0!</v>
      </c>
      <c r="AE26" s="16" t="e">
        <f t="shared" si="4"/>
        <v>#DIV/0!</v>
      </c>
      <c r="AF26" s="16" t="e">
        <f t="shared" si="4"/>
        <v>#DIV/0!</v>
      </c>
      <c r="AG26" s="16" t="e">
        <f t="shared" si="4"/>
        <v>#DIV/0!</v>
      </c>
    </row>
    <row r="27" spans="1:33" x14ac:dyDescent="0.25">
      <c r="B27" t="s">
        <v>5</v>
      </c>
      <c r="C27" s="7" t="s">
        <v>78</v>
      </c>
      <c r="E27" s="4" t="e">
        <f>+I27</f>
        <v>#REF!</v>
      </c>
      <c r="F27" s="4" t="e">
        <f>+J27</f>
        <v>#REF!</v>
      </c>
      <c r="G27" s="4" t="e">
        <f>+K27</f>
        <v>#REF!</v>
      </c>
      <c r="H27" s="4" t="e">
        <f>+L27</f>
        <v>#REF!</v>
      </c>
      <c r="I27" s="4" t="e">
        <f>+VLOOKUP(CONCATENATE($B27,I$2), #REF!, 3, FALSE)</f>
        <v>#REF!</v>
      </c>
      <c r="J27" s="4" t="e">
        <f>+VLOOKUP(CONCATENATE($B27,J$2), #REF!, 3, FALSE)</f>
        <v>#REF!</v>
      </c>
      <c r="K27" s="4" t="e">
        <f>+VLOOKUP(CONCATENATE($B27,K$2), #REF!, 3, FALSE)</f>
        <v>#REF!</v>
      </c>
      <c r="L27" s="4" t="e">
        <f>+VLOOKUP(CONCATENATE($B27,L$2), #REF!, 3, FALSE)</f>
        <v>#REF!</v>
      </c>
      <c r="M27" s="4" t="e">
        <f>+VLOOKUP(CONCATENATE($B27,M$2), #REF!, 3, FALSE)</f>
        <v>#REF!</v>
      </c>
      <c r="N27" s="4" t="e">
        <f>+VLOOKUP(CONCATENATE($B27,N$2), #REF!, 3, FALSE)</f>
        <v>#REF!</v>
      </c>
      <c r="O27" s="4" t="e">
        <f>+VLOOKUP(CONCATENATE($B27,O$2), #REF!, 3, FALSE)</f>
        <v>#REF!</v>
      </c>
      <c r="P27" s="4" t="e">
        <f>+VLOOKUP(CONCATENATE($B27,P$2), #REF!, 3, FALSE)</f>
        <v>#REF!</v>
      </c>
      <c r="Q27" s="4" t="e">
        <f>+U27</f>
        <v>#REF!</v>
      </c>
      <c r="R27" s="4" t="e">
        <f>+V27</f>
        <v>#REF!</v>
      </c>
      <c r="S27" s="4" t="e">
        <f>+W27</f>
        <v>#REF!</v>
      </c>
      <c r="T27" s="4" t="e">
        <f>+X27</f>
        <v>#REF!</v>
      </c>
      <c r="U27" s="4" t="e">
        <f>+VLOOKUP(CONCATENATE($B27,U$2), #REF!, 3, FALSE)</f>
        <v>#REF!</v>
      </c>
      <c r="V27" s="4" t="e">
        <f>+VLOOKUP(CONCATENATE($B27,V$2), #REF!, 3, FALSE)</f>
        <v>#REF!</v>
      </c>
      <c r="W27" s="4" t="e">
        <f>+VLOOKUP(CONCATENATE($B27,W$2), #REF!, 3, FALSE)</f>
        <v>#REF!</v>
      </c>
      <c r="X27" s="4" t="e">
        <f>+VLOOKUP(CONCATENATE($B27,X$2), #REF!, 3, FALSE)</f>
        <v>#REF!</v>
      </c>
      <c r="Y27" s="4" t="e">
        <f>+VLOOKUP(CONCATENATE($B27,Y$2), #REF!, 3, FALSE)</f>
        <v>#REF!</v>
      </c>
      <c r="Z27" s="4" t="e">
        <f>+VLOOKUP(CONCATENATE($B27,Z$2), #REF!, 3, FALSE)</f>
        <v>#REF!</v>
      </c>
      <c r="AA27" s="4" t="e">
        <f>+VLOOKUP(CONCATENATE($B27,AA$2), #REF!, 3, FALSE)</f>
        <v>#REF!</v>
      </c>
      <c r="AB27" s="4" t="e">
        <f>+VLOOKUP(CONCATENATE($B27,AB$2), #REF!, 3, FALSE)</f>
        <v>#REF!</v>
      </c>
      <c r="AD27" s="16"/>
      <c r="AE27" s="16"/>
      <c r="AF27" s="16"/>
      <c r="AG27" s="16"/>
    </row>
    <row r="28" spans="1:33" x14ac:dyDescent="0.25">
      <c r="A28">
        <v>28</v>
      </c>
      <c r="B28" t="s">
        <v>5</v>
      </c>
      <c r="C28" t="s">
        <v>21</v>
      </c>
      <c r="D28" s="1" t="s">
        <v>34</v>
      </c>
      <c r="E28" s="8"/>
      <c r="F28" s="8"/>
      <c r="G28" s="8"/>
      <c r="H28" s="53">
        <v>396000000</v>
      </c>
      <c r="I28" s="53">
        <v>467000000</v>
      </c>
      <c r="J28" s="10">
        <v>410000000</v>
      </c>
      <c r="K28" s="10">
        <v>397000000</v>
      </c>
      <c r="L28" s="45">
        <f>832000000-K28</f>
        <v>435000000</v>
      </c>
      <c r="M28" s="10">
        <v>529000000</v>
      </c>
      <c r="N28" s="10">
        <v>488000000</v>
      </c>
      <c r="O28" s="10">
        <v>497000000</v>
      </c>
      <c r="P28" s="45">
        <f>958000000-O28</f>
        <v>461000000</v>
      </c>
      <c r="Q28" s="8" t="e">
        <f>+VLOOKUP(CONCATENATE($Q$1,Q$2,$D28), #REF!, 7, FALSE)*E28</f>
        <v>#REF!</v>
      </c>
      <c r="R28" s="8" t="e">
        <f>+VLOOKUP(CONCATENATE($Q$1,R$2,$D28), #REF!, 7, FALSE)*F28</f>
        <v>#REF!</v>
      </c>
      <c r="S28" s="8" t="e">
        <f>+VLOOKUP(CONCATENATE($Q$1,S$2,$D28), #REF!, 7, FALSE)*G28</f>
        <v>#REF!</v>
      </c>
      <c r="T28" s="8" t="e">
        <f>+VLOOKUP(CONCATENATE($Q$1,T$2,$D28), #REF!, 7, FALSE)*H28</f>
        <v>#REF!</v>
      </c>
      <c r="U28" s="8" t="e">
        <f>+VLOOKUP(CONCATENATE($U$1,U$2,$D28), #REF!, 7, FALSE)*I28</f>
        <v>#REF!</v>
      </c>
      <c r="V28" s="8" t="e">
        <f>+VLOOKUP(CONCATENATE($U$1,V$2,$D28), #REF!, 7, FALSE)*J28</f>
        <v>#REF!</v>
      </c>
      <c r="W28" s="8" t="e">
        <f>+VLOOKUP(CONCATENATE($U$1,W$2,$D28), #REF!, 7, FALSE)*K28</f>
        <v>#REF!</v>
      </c>
      <c r="X28" s="8" t="e">
        <f>+VLOOKUP(CONCATENATE($U$1,X$2,$D28), #REF!, 7, FALSE)*L28</f>
        <v>#REF!</v>
      </c>
      <c r="Y28" t="e">
        <f>+VLOOKUP(CONCATENATE($Y$1,Y$2,$D28), #REF!, 7, FALSE)*M28</f>
        <v>#REF!</v>
      </c>
      <c r="Z28" t="e">
        <f>+VLOOKUP(CONCATENATE($Y$1,Z$2,$D28), #REF!, 7, FALSE)*N28</f>
        <v>#REF!</v>
      </c>
      <c r="AA28" t="e">
        <f>+VLOOKUP(CONCATENATE($Y$1,AA$2,$D28), #REF!, 7, FALSE)*O28</f>
        <v>#REF!</v>
      </c>
      <c r="AB28" s="1" t="e">
        <f>+VLOOKUP(CONCATENATE($Y$1,AB$2,$D28), #REF!, 7, FALSE)*P28</f>
        <v>#REF!</v>
      </c>
      <c r="AD28" s="16">
        <f t="shared" ref="AD28:AG30" si="5">(I28-M28)/I28</f>
        <v>-0.13276231263383298</v>
      </c>
      <c r="AE28" s="16">
        <f t="shared" si="5"/>
        <v>-0.19024390243902439</v>
      </c>
      <c r="AF28" s="16">
        <f t="shared" si="5"/>
        <v>-0.25188916876574308</v>
      </c>
      <c r="AG28" s="16">
        <f t="shared" si="5"/>
        <v>-5.9770114942528735E-2</v>
      </c>
    </row>
    <row r="29" spans="1:33" x14ac:dyDescent="0.25">
      <c r="A29">
        <v>29</v>
      </c>
      <c r="B29" t="s">
        <v>5</v>
      </c>
      <c r="C29" t="s">
        <v>91</v>
      </c>
      <c r="D29" s="1" t="s">
        <v>34</v>
      </c>
      <c r="E29" s="8"/>
      <c r="F29" s="8"/>
      <c r="G29" s="8"/>
      <c r="H29" s="53">
        <v>55000000</v>
      </c>
      <c r="I29" s="53">
        <v>59000000</v>
      </c>
      <c r="J29" s="10">
        <v>54000000</v>
      </c>
      <c r="K29" s="10">
        <v>62000000</v>
      </c>
      <c r="L29" s="45">
        <f>117000000-K29</f>
        <v>55000000</v>
      </c>
      <c r="M29" s="10">
        <v>61000000</v>
      </c>
      <c r="N29" s="10">
        <v>60000000</v>
      </c>
      <c r="O29" s="10">
        <v>61000000</v>
      </c>
      <c r="P29" s="45">
        <f>120000000-O29</f>
        <v>59000000</v>
      </c>
      <c r="Q29" s="8" t="e">
        <f>+VLOOKUP(CONCATENATE($Q$1,Q$2,$D29), #REF!, 7, FALSE)*E29</f>
        <v>#REF!</v>
      </c>
      <c r="R29" s="8" t="e">
        <f>+VLOOKUP(CONCATENATE($Q$1,R$2,$D29), #REF!, 7, FALSE)*F29</f>
        <v>#REF!</v>
      </c>
      <c r="S29" s="8" t="e">
        <f>+VLOOKUP(CONCATENATE($Q$1,S$2,$D29), #REF!, 7, FALSE)*G29</f>
        <v>#REF!</v>
      </c>
      <c r="T29" s="8" t="e">
        <f>+VLOOKUP(CONCATENATE($Q$1,T$2,$D29), #REF!, 7, FALSE)*H29</f>
        <v>#REF!</v>
      </c>
      <c r="U29" s="8" t="e">
        <f>+VLOOKUP(CONCATENATE($U$1,U$2,$D29), #REF!, 7, FALSE)*I29</f>
        <v>#REF!</v>
      </c>
      <c r="V29" s="8" t="e">
        <f>+VLOOKUP(CONCATENATE($U$1,V$2,$D29), #REF!, 7, FALSE)*J29</f>
        <v>#REF!</v>
      </c>
      <c r="W29" s="8" t="e">
        <f>+VLOOKUP(CONCATENATE($U$1,W$2,$D29), #REF!, 7, FALSE)*K29</f>
        <v>#REF!</v>
      </c>
      <c r="X29" s="8" t="e">
        <f>+VLOOKUP(CONCATENATE($U$1,X$2,$D29), #REF!, 7, FALSE)*L29</f>
        <v>#REF!</v>
      </c>
      <c r="Y29" t="e">
        <f>+VLOOKUP(CONCATENATE($Y$1,Y$2,$D29), #REF!, 7, FALSE)*M29</f>
        <v>#REF!</v>
      </c>
      <c r="Z29" t="e">
        <f>+VLOOKUP(CONCATENATE($Y$1,Z$2,$D29), #REF!, 7, FALSE)*N29</f>
        <v>#REF!</v>
      </c>
      <c r="AA29" t="e">
        <f>+VLOOKUP(CONCATENATE($Y$1,AA$2,$D29), #REF!, 7, FALSE)*O29</f>
        <v>#REF!</v>
      </c>
      <c r="AB29" s="1" t="e">
        <f>+VLOOKUP(CONCATENATE($Y$1,AB$2,$D29), #REF!, 7, FALSE)*P29</f>
        <v>#REF!</v>
      </c>
      <c r="AD29" s="16">
        <f t="shared" si="5"/>
        <v>-3.3898305084745763E-2</v>
      </c>
      <c r="AE29" s="16">
        <f t="shared" si="5"/>
        <v>-0.1111111111111111</v>
      </c>
      <c r="AF29" s="16">
        <f t="shared" si="5"/>
        <v>1.6129032258064516E-2</v>
      </c>
      <c r="AG29" s="16">
        <f t="shared" si="5"/>
        <v>-7.2727272727272724E-2</v>
      </c>
    </row>
    <row r="30" spans="1:33" x14ac:dyDescent="0.25">
      <c r="A30">
        <v>30</v>
      </c>
      <c r="B30" t="s">
        <v>5</v>
      </c>
      <c r="C30" t="s">
        <v>92</v>
      </c>
      <c r="D30" s="1" t="s">
        <v>34</v>
      </c>
      <c r="E30" s="8"/>
      <c r="F30" s="8"/>
      <c r="G30" s="8"/>
      <c r="H30" s="53">
        <v>99000000</v>
      </c>
      <c r="I30" s="53">
        <v>136000000</v>
      </c>
      <c r="J30" s="10">
        <v>119000000</v>
      </c>
      <c r="K30" s="10">
        <v>113000000</v>
      </c>
      <c r="L30" s="11">
        <v>118000000</v>
      </c>
      <c r="M30" s="10">
        <v>153000000</v>
      </c>
      <c r="N30" s="10">
        <v>132000000</v>
      </c>
      <c r="O30" s="10">
        <v>135000000</v>
      </c>
      <c r="P30" s="11">
        <v>117000000</v>
      </c>
      <c r="Q30" s="8" t="e">
        <f>+VLOOKUP(CONCATENATE($Q$1,Q$2,$D30), #REF!, 7, FALSE)*E30</f>
        <v>#REF!</v>
      </c>
      <c r="R30" s="8" t="e">
        <f>+VLOOKUP(CONCATENATE($Q$1,R$2,$D30), #REF!, 7, FALSE)*F30</f>
        <v>#REF!</v>
      </c>
      <c r="S30" s="8" t="e">
        <f>+VLOOKUP(CONCATENATE($Q$1,S$2,$D30), #REF!, 7, FALSE)*G30</f>
        <v>#REF!</v>
      </c>
      <c r="T30" s="8" t="e">
        <f>+VLOOKUP(CONCATENATE($Q$1,T$2,$D30), #REF!, 7, FALSE)*H30</f>
        <v>#REF!</v>
      </c>
      <c r="U30" s="8" t="e">
        <f>+VLOOKUP(CONCATENATE($U$1,U$2,$D30), #REF!, 7, FALSE)*I30</f>
        <v>#REF!</v>
      </c>
      <c r="V30" s="8" t="e">
        <f>+VLOOKUP(CONCATENATE($U$1,V$2,$D30), #REF!, 7, FALSE)*J30</f>
        <v>#REF!</v>
      </c>
      <c r="W30" s="8" t="e">
        <f>+VLOOKUP(CONCATENATE($U$1,W$2,$D30), #REF!, 7, FALSE)*K30</f>
        <v>#REF!</v>
      </c>
      <c r="X30" s="8" t="e">
        <f>+VLOOKUP(CONCATENATE($U$1,X$2,$D30), #REF!, 7, FALSE)*L30</f>
        <v>#REF!</v>
      </c>
      <c r="Y30" t="e">
        <f>+VLOOKUP(CONCATENATE($Y$1,Y$2,$D30), #REF!, 7, FALSE)*M30</f>
        <v>#REF!</v>
      </c>
      <c r="Z30" t="e">
        <f>+VLOOKUP(CONCATENATE($Y$1,Z$2,$D30), #REF!, 7, FALSE)*N30</f>
        <v>#REF!</v>
      </c>
      <c r="AA30" t="e">
        <f>+VLOOKUP(CONCATENATE($Y$1,AA$2,$D30), #REF!, 7, FALSE)*O30</f>
        <v>#REF!</v>
      </c>
      <c r="AB30" s="1" t="e">
        <f>+VLOOKUP(CONCATENATE($Y$1,AB$2,$D30), #REF!, 7, FALSE)*P30</f>
        <v>#REF!</v>
      </c>
      <c r="AD30" s="16">
        <f t="shared" si="5"/>
        <v>-0.125</v>
      </c>
      <c r="AE30" s="16">
        <f t="shared" si="5"/>
        <v>-0.1092436974789916</v>
      </c>
      <c r="AF30" s="16">
        <f t="shared" si="5"/>
        <v>-0.19469026548672566</v>
      </c>
      <c r="AG30" s="16">
        <f t="shared" si="5"/>
        <v>8.4745762711864406E-3</v>
      </c>
    </row>
    <row r="31" spans="1:33" x14ac:dyDescent="0.25">
      <c r="B31" t="s">
        <v>6</v>
      </c>
      <c r="C31" s="7" t="s">
        <v>78</v>
      </c>
      <c r="E31" s="4" t="e">
        <f>+I31</f>
        <v>#REF!</v>
      </c>
      <c r="F31" s="4" t="e">
        <f>+J31</f>
        <v>#REF!</v>
      </c>
      <c r="G31" s="4" t="e">
        <f>+K31</f>
        <v>#REF!</v>
      </c>
      <c r="H31" s="4" t="e">
        <f>+L31</f>
        <v>#REF!</v>
      </c>
      <c r="I31" s="4" t="e">
        <f>+VLOOKUP(CONCATENATE($B31,I$2), #REF!, 3, FALSE)</f>
        <v>#REF!</v>
      </c>
      <c r="J31" s="4" t="e">
        <f>+VLOOKUP(CONCATENATE($B31,J$2), #REF!, 3, FALSE)</f>
        <v>#REF!</v>
      </c>
      <c r="K31" s="4" t="e">
        <f>+VLOOKUP(CONCATENATE($B31,K$2), #REF!, 3, FALSE)</f>
        <v>#REF!</v>
      </c>
      <c r="L31" s="4" t="e">
        <f>+VLOOKUP(CONCATENATE($B31,L$2), #REF!, 3, FALSE)</f>
        <v>#REF!</v>
      </c>
      <c r="M31" s="4" t="e">
        <f>+VLOOKUP(CONCATENATE($B31,M$2), #REF!, 3, FALSE)</f>
        <v>#REF!</v>
      </c>
      <c r="N31" s="4" t="e">
        <f>+VLOOKUP(CONCATENATE($B31,N$2), #REF!, 3, FALSE)</f>
        <v>#REF!</v>
      </c>
      <c r="O31" s="4" t="e">
        <f>+VLOOKUP(CONCATENATE($B31,O$2), #REF!, 3, FALSE)</f>
        <v>#REF!</v>
      </c>
      <c r="P31" s="4" t="e">
        <f>+VLOOKUP(CONCATENATE($B31,P$2), #REF!, 3, FALSE)</f>
        <v>#REF!</v>
      </c>
      <c r="Q31" s="4" t="e">
        <f>+U31</f>
        <v>#REF!</v>
      </c>
      <c r="R31" s="4" t="e">
        <f>+V31</f>
        <v>#REF!</v>
      </c>
      <c r="S31" s="4" t="e">
        <f>+W31</f>
        <v>#REF!</v>
      </c>
      <c r="T31" s="4" t="e">
        <f>+X31</f>
        <v>#REF!</v>
      </c>
      <c r="U31" s="4" t="e">
        <f>+VLOOKUP(CONCATENATE($B31,U$2), #REF!, 3, FALSE)</f>
        <v>#REF!</v>
      </c>
      <c r="V31" s="4" t="e">
        <f>+VLOOKUP(CONCATENATE($B31,V$2), #REF!, 3, FALSE)</f>
        <v>#REF!</v>
      </c>
      <c r="W31" s="4" t="e">
        <f>+VLOOKUP(CONCATENATE($B31,W$2), #REF!, 3, FALSE)</f>
        <v>#REF!</v>
      </c>
      <c r="X31" s="4" t="e">
        <f>+VLOOKUP(CONCATENATE($B31,X$2), #REF!, 3, FALSE)</f>
        <v>#REF!</v>
      </c>
      <c r="Y31" s="4" t="e">
        <f>+VLOOKUP(CONCATENATE($B31,Y$2), #REF!, 3, FALSE)</f>
        <v>#REF!</v>
      </c>
      <c r="Z31" s="4" t="e">
        <f>+VLOOKUP(CONCATENATE($B31,Z$2), #REF!, 3, FALSE)</f>
        <v>#REF!</v>
      </c>
      <c r="AA31" s="4" t="e">
        <f>+VLOOKUP(CONCATENATE($B31,AA$2), #REF!, 3, FALSE)</f>
        <v>#REF!</v>
      </c>
      <c r="AB31" s="4" t="e">
        <f>+VLOOKUP(CONCATENATE($B31,AB$2), #REF!, 3, FALSE)</f>
        <v>#REF!</v>
      </c>
      <c r="AD31" s="16"/>
      <c r="AE31" s="16"/>
      <c r="AF31" s="16"/>
      <c r="AG31" s="16"/>
    </row>
    <row r="32" spans="1:33" x14ac:dyDescent="0.25">
      <c r="A32">
        <v>32</v>
      </c>
      <c r="B32" t="s">
        <v>6</v>
      </c>
      <c r="C32" t="s">
        <v>21</v>
      </c>
      <c r="D32" s="1" t="s">
        <v>56</v>
      </c>
      <c r="E32" s="8"/>
      <c r="F32" s="8"/>
      <c r="G32" s="8"/>
      <c r="H32" s="52">
        <v>619085000000</v>
      </c>
      <c r="I32" s="8">
        <v>576000000000</v>
      </c>
      <c r="J32" s="10">
        <v>541100000000</v>
      </c>
      <c r="K32" s="10">
        <v>456300000000</v>
      </c>
      <c r="L32" s="11">
        <v>586700000000</v>
      </c>
      <c r="M32" s="8">
        <v>596300000000</v>
      </c>
      <c r="N32" s="10">
        <v>596800000000</v>
      </c>
      <c r="O32" s="10">
        <v>535300000000</v>
      </c>
      <c r="P32" s="11">
        <v>631700000000</v>
      </c>
      <c r="Q32" s="8" t="e">
        <f>+VLOOKUP(CONCATENATE($Q$1,Q$2,$D32), #REF!, 7, FALSE)*E32</f>
        <v>#REF!</v>
      </c>
      <c r="R32" s="8" t="e">
        <f>+VLOOKUP(CONCATENATE($Q$1,R$2,$D32), #REF!, 7, FALSE)*F32</f>
        <v>#REF!</v>
      </c>
      <c r="S32" s="8" t="e">
        <f>+VLOOKUP(CONCATENATE($Q$1,S$2,$D32), #REF!, 7, FALSE)*G32</f>
        <v>#REF!</v>
      </c>
      <c r="T32" s="8" t="e">
        <f>+VLOOKUP(CONCATENATE($Q$1,T$2,$D32), #REF!, 7, FALSE)*H32</f>
        <v>#REF!</v>
      </c>
      <c r="U32" t="e">
        <f>+VLOOKUP(CONCATENATE($U$1,U$2,$D32), #REF!, 7, FALSE)*I32</f>
        <v>#REF!</v>
      </c>
      <c r="V32" t="e">
        <f>+VLOOKUP(CONCATENATE($U$1,V$2,$D32), #REF!, 7, FALSE)*J32</f>
        <v>#REF!</v>
      </c>
      <c r="W32" t="e">
        <f>+VLOOKUP(CONCATENATE($U$1,W$2,$D32), #REF!, 7, FALSE)*K32</f>
        <v>#REF!</v>
      </c>
      <c r="X32" s="1" t="e">
        <f>+VLOOKUP(CONCATENATE($U$1,X$2,$D32), #REF!, 7, FALSE)*L32</f>
        <v>#REF!</v>
      </c>
      <c r="Y32" t="e">
        <f>+VLOOKUP(CONCATENATE($Y$1,Y$2,$D32), #REF!, 7, FALSE)*M32</f>
        <v>#REF!</v>
      </c>
      <c r="Z32" t="e">
        <f>+VLOOKUP(CONCATENATE($Y$1,Z$2,$D32), #REF!, 7, FALSE)*N32</f>
        <v>#REF!</v>
      </c>
      <c r="AA32" t="e">
        <f>+VLOOKUP(CONCATENATE($Y$1,AA$2,$D32), #REF!, 7, FALSE)*O33</f>
        <v>#REF!</v>
      </c>
      <c r="AB32" s="1" t="e">
        <f>+VLOOKUP(CONCATENATE($Y$1,AB$2,$D32), #REF!, 7, FALSE)*P32</f>
        <v>#REF!</v>
      </c>
      <c r="AD32" s="16">
        <f t="shared" ref="AD32:AG33" si="6">(I32-M32)/I32</f>
        <v>-3.5243055555555555E-2</v>
      </c>
      <c r="AE32" s="16">
        <f t="shared" si="6"/>
        <v>-0.10293845869525041</v>
      </c>
      <c r="AF32" s="16">
        <f t="shared" si="6"/>
        <v>-0.17313171159325005</v>
      </c>
      <c r="AG32" s="16">
        <f t="shared" si="6"/>
        <v>-7.6700187489347191E-2</v>
      </c>
    </row>
    <row r="33" spans="1:33" x14ac:dyDescent="0.25">
      <c r="A33">
        <v>33</v>
      </c>
      <c r="B33" t="s">
        <v>6</v>
      </c>
      <c r="C33" t="s">
        <v>79</v>
      </c>
      <c r="D33" s="1" t="s">
        <v>56</v>
      </c>
      <c r="E33" s="8"/>
      <c r="F33" s="8"/>
      <c r="G33" s="8"/>
      <c r="H33" s="52">
        <v>187700000000</v>
      </c>
      <c r="I33" s="8">
        <v>137000000000</v>
      </c>
      <c r="J33" s="10">
        <v>135200000000</v>
      </c>
      <c r="K33" s="10">
        <v>107900000000</v>
      </c>
      <c r="L33" s="11">
        <v>153300000000</v>
      </c>
      <c r="M33" s="8">
        <v>120400000000</v>
      </c>
      <c r="N33" s="10">
        <v>126300000000</v>
      </c>
      <c r="O33" s="10">
        <v>104100000000</v>
      </c>
      <c r="P33" s="11">
        <v>141400000000</v>
      </c>
      <c r="Q33" s="8" t="e">
        <f>+VLOOKUP(CONCATENATE($Q$1,Q$2,$D33), #REF!, 7, FALSE)*E33</f>
        <v>#REF!</v>
      </c>
      <c r="R33" s="8" t="e">
        <f>+VLOOKUP(CONCATENATE($Q$1,R$2,$D33), #REF!, 7, FALSE)*F33</f>
        <v>#REF!</v>
      </c>
      <c r="S33" s="8" t="e">
        <f>+VLOOKUP(CONCATENATE($Q$1,S$2,$D33), #REF!, 7, FALSE)*G33</f>
        <v>#REF!</v>
      </c>
      <c r="T33" s="8" t="e">
        <f>+VLOOKUP(CONCATENATE($Q$1,T$2,$D33), #REF!, 7, FALSE)*H33</f>
        <v>#REF!</v>
      </c>
      <c r="U33" t="e">
        <f>+VLOOKUP(CONCATENATE($U$1,U$2,$D33), #REF!, 7, FALSE)*I33</f>
        <v>#REF!</v>
      </c>
      <c r="V33" t="e">
        <f>+VLOOKUP(CONCATENATE($U$1,V$2,$D33), #REF!, 7, FALSE)*J33</f>
        <v>#REF!</v>
      </c>
      <c r="W33" t="e">
        <f>+VLOOKUP(CONCATENATE($U$1,W$2,$D33), #REF!, 7, FALSE)*K33</f>
        <v>#REF!</v>
      </c>
      <c r="X33" s="1" t="e">
        <f>+VLOOKUP(CONCATENATE($U$1,X$2,$D33), #REF!, 7, FALSE)*L33</f>
        <v>#REF!</v>
      </c>
      <c r="Y33" t="e">
        <f>+VLOOKUP(CONCATENATE($Y$1,Y$2,$D33), #REF!, 7, FALSE)*M33</f>
        <v>#REF!</v>
      </c>
      <c r="Z33" t="e">
        <f>+VLOOKUP(CONCATENATE($Y$1,Z$2,$D33), #REF!, 7, FALSE)*N33</f>
        <v>#REF!</v>
      </c>
      <c r="AA33" t="e">
        <f>+VLOOKUP(CONCATENATE($Y$1,AA$2,$D33), #REF!, 7, FALSE)*O33</f>
        <v>#REF!</v>
      </c>
      <c r="AB33" s="1" t="e">
        <f>+VLOOKUP(CONCATENATE($Y$1,AB$2,$D33), #REF!, 7, FALSE)*P33</f>
        <v>#REF!</v>
      </c>
      <c r="AD33" s="16">
        <f t="shared" si="6"/>
        <v>0.12116788321167883</v>
      </c>
      <c r="AE33" s="16">
        <f t="shared" si="6"/>
        <v>6.5828402366863908E-2</v>
      </c>
      <c r="AF33" s="16">
        <f t="shared" si="6"/>
        <v>3.5217794253938832E-2</v>
      </c>
      <c r="AG33" s="16">
        <f t="shared" si="6"/>
        <v>7.7625570776255703E-2</v>
      </c>
    </row>
    <row r="34" spans="1:33" x14ac:dyDescent="0.25">
      <c r="B34" t="s">
        <v>7</v>
      </c>
      <c r="C34" s="7" t="s">
        <v>78</v>
      </c>
      <c r="E34" s="4" t="e">
        <f>+I34</f>
        <v>#REF!</v>
      </c>
      <c r="F34" s="4" t="e">
        <f>+J34</f>
        <v>#REF!</v>
      </c>
      <c r="G34" s="4" t="e">
        <f>+K34</f>
        <v>#REF!</v>
      </c>
      <c r="H34" s="4" t="e">
        <f>+L34</f>
        <v>#REF!</v>
      </c>
      <c r="I34" s="4" t="e">
        <f>+VLOOKUP(CONCATENATE($B34,I$2), #REF!, 3, FALSE)</f>
        <v>#REF!</v>
      </c>
      <c r="J34" s="4" t="e">
        <f>+VLOOKUP(CONCATENATE($B34,J$2), #REF!, 3, FALSE)</f>
        <v>#REF!</v>
      </c>
      <c r="K34" s="4" t="e">
        <f>+VLOOKUP(CONCATENATE($B34,K$2), #REF!, 3, FALSE)</f>
        <v>#REF!</v>
      </c>
      <c r="L34" s="4" t="e">
        <f>+VLOOKUP(CONCATENATE($B34,L$2), #REF!, 3, FALSE)</f>
        <v>#REF!</v>
      </c>
      <c r="M34" s="4" t="e">
        <f>+VLOOKUP(CONCATENATE($B34,M$2), #REF!, 3, FALSE)</f>
        <v>#REF!</v>
      </c>
      <c r="N34" s="4" t="e">
        <f>+VLOOKUP(CONCATENATE($B34,N$2), #REF!, 3, FALSE)</f>
        <v>#REF!</v>
      </c>
      <c r="O34" s="4" t="e">
        <f>+VLOOKUP(CONCATENATE($B34,O$2), #REF!, 3, FALSE)</f>
        <v>#REF!</v>
      </c>
      <c r="P34" s="4" t="e">
        <f>+VLOOKUP(CONCATENATE($B34,P$2), #REF!, 3, FALSE)</f>
        <v>#REF!</v>
      </c>
      <c r="Q34" s="4" t="e">
        <f>+U34</f>
        <v>#REF!</v>
      </c>
      <c r="R34" s="4" t="e">
        <f>+V34</f>
        <v>#REF!</v>
      </c>
      <c r="S34" s="4" t="e">
        <f>+W34</f>
        <v>#REF!</v>
      </c>
      <c r="T34" s="4" t="e">
        <f>+X34</f>
        <v>#REF!</v>
      </c>
      <c r="U34" s="4" t="e">
        <f>+VLOOKUP(CONCATENATE($B34,U$2), #REF!, 3, FALSE)</f>
        <v>#REF!</v>
      </c>
      <c r="V34" s="4" t="e">
        <f>+VLOOKUP(CONCATENATE($B34,V$2), #REF!, 3, FALSE)</f>
        <v>#REF!</v>
      </c>
      <c r="W34" s="4" t="e">
        <f>+VLOOKUP(CONCATENATE($B34,W$2), #REF!, 3, FALSE)</f>
        <v>#REF!</v>
      </c>
      <c r="X34" s="4" t="e">
        <f>+VLOOKUP(CONCATENATE($B34,X$2), #REF!, 3, FALSE)</f>
        <v>#REF!</v>
      </c>
      <c r="Y34" s="4" t="e">
        <f>+VLOOKUP(CONCATENATE($B34,Y$2), #REF!, 3, FALSE)</f>
        <v>#REF!</v>
      </c>
      <c r="Z34" s="4" t="e">
        <f>+VLOOKUP(CONCATENATE($B34,Z$2), #REF!, 3, FALSE)</f>
        <v>#REF!</v>
      </c>
      <c r="AA34" s="4" t="e">
        <f>+VLOOKUP(CONCATENATE($B34,AA$2), #REF!, 3, FALSE)</f>
        <v>#REF!</v>
      </c>
      <c r="AB34" s="4" t="e">
        <f>+VLOOKUP(CONCATENATE($B34,AB$2), #REF!, 3, FALSE)</f>
        <v>#REF!</v>
      </c>
      <c r="AD34" s="16"/>
      <c r="AE34" s="16"/>
      <c r="AF34" s="16"/>
      <c r="AG34" s="16"/>
    </row>
    <row r="35" spans="1:33" x14ac:dyDescent="0.25">
      <c r="A35">
        <v>35</v>
      </c>
      <c r="B35" t="s">
        <v>7</v>
      </c>
      <c r="C35" t="s">
        <v>21</v>
      </c>
      <c r="D35" s="1" t="s">
        <v>56</v>
      </c>
      <c r="E35" s="8"/>
      <c r="F35" s="8"/>
      <c r="G35" s="8"/>
      <c r="H35" s="52">
        <v>842651000000</v>
      </c>
      <c r="I35" s="8">
        <v>945735000000</v>
      </c>
      <c r="J35" s="8">
        <v>758881000000</v>
      </c>
      <c r="K35" s="10">
        <v>673315000000</v>
      </c>
      <c r="L35" s="11">
        <v>782312000000</v>
      </c>
      <c r="M35" s="10">
        <v>953469000000</v>
      </c>
      <c r="N35" s="10">
        <v>869495000000</v>
      </c>
      <c r="O35" s="10">
        <v>905869000000</v>
      </c>
      <c r="P35" s="11">
        <v>864466000000</v>
      </c>
      <c r="Q35" s="8" t="e">
        <f>+VLOOKUP(CONCATENATE($Q$1,Q$2,$D35), #REF!, 7, FALSE)*E35</f>
        <v>#REF!</v>
      </c>
      <c r="R35" s="8" t="e">
        <f>+VLOOKUP(CONCATENATE($Q$1,R$2,$D35), #REF!, 7, FALSE)*F35</f>
        <v>#REF!</v>
      </c>
      <c r="S35" s="8" t="e">
        <f>+VLOOKUP(CONCATENATE($Q$1,S$2,$D35), #REF!, 7, FALSE)*G35</f>
        <v>#REF!</v>
      </c>
      <c r="T35" s="8" t="e">
        <f>+VLOOKUP(CONCATENATE($Q$1,T$2,$D35), #REF!, 7, FALSE)*H35</f>
        <v>#REF!</v>
      </c>
      <c r="U35" t="e">
        <f>+VLOOKUP(CONCATENATE($U$1,U$2,$D35), #REF!, 7, FALSE)*I35</f>
        <v>#REF!</v>
      </c>
      <c r="V35" t="e">
        <f>+VLOOKUP(CONCATENATE($U$1,V$2,$D35), #REF!, 7, FALSE)*J35</f>
        <v>#REF!</v>
      </c>
      <c r="W35" t="e">
        <f>+VLOOKUP(CONCATENATE($U$1,W$2,$D35), #REF!, 7, FALSE)*K35</f>
        <v>#REF!</v>
      </c>
      <c r="X35" s="1" t="e">
        <f>+VLOOKUP(CONCATENATE($U$1,X$2,$D35), #REF!, 7, FALSE)*L35</f>
        <v>#REF!</v>
      </c>
      <c r="Y35" t="e">
        <f>+VLOOKUP(CONCATENATE($Y$1,Y$2,$D35), #REF!, 7, FALSE)*M35</f>
        <v>#REF!</v>
      </c>
      <c r="Z35" t="e">
        <f>+VLOOKUP(CONCATENATE($Y$1,Z$2,$D35), #REF!, 7, FALSE)*N35</f>
        <v>#REF!</v>
      </c>
      <c r="AA35" t="e">
        <f>+VLOOKUP(CONCATENATE($Y$1,AA$2,$D35), #REF!, 7, FALSE)*O35</f>
        <v>#REF!</v>
      </c>
      <c r="AB35" s="1" t="e">
        <f>+VLOOKUP(CONCATENATE($Y$1,AB$2,$D35), #REF!, 7, FALSE)*P35</f>
        <v>#REF!</v>
      </c>
      <c r="AD35" s="16">
        <f t="shared" ref="AD35:AG36" si="7">(I35-M35)/I35</f>
        <v>-8.1777664990721494E-3</v>
      </c>
      <c r="AE35" s="16">
        <f t="shared" si="7"/>
        <v>-0.14575934830362072</v>
      </c>
      <c r="AF35" s="16">
        <f t="shared" si="7"/>
        <v>-0.34538663181423257</v>
      </c>
      <c r="AG35" s="16">
        <f t="shared" si="7"/>
        <v>-0.10501436766916525</v>
      </c>
    </row>
    <row r="36" spans="1:33" x14ac:dyDescent="0.25">
      <c r="A36">
        <v>36</v>
      </c>
      <c r="B36" t="s">
        <v>7</v>
      </c>
      <c r="C36" t="s">
        <v>93</v>
      </c>
      <c r="D36" s="1" t="s">
        <v>56</v>
      </c>
      <c r="E36" s="8"/>
      <c r="F36" s="8"/>
      <c r="G36" s="8"/>
      <c r="H36" s="52">
        <v>124414000000</v>
      </c>
      <c r="I36" s="8">
        <v>122752000000</v>
      </c>
      <c r="J36" s="8">
        <v>105376000000</v>
      </c>
      <c r="K36" s="10">
        <v>101852000000</v>
      </c>
      <c r="L36" s="11">
        <v>106094000000</v>
      </c>
      <c r="M36" s="10">
        <v>110025000000</v>
      </c>
      <c r="N36" s="10">
        <v>113937000000</v>
      </c>
      <c r="O36" s="10">
        <v>105143000000</v>
      </c>
      <c r="P36" s="11">
        <v>109420000000</v>
      </c>
      <c r="Q36" s="8" t="e">
        <f>+VLOOKUP(CONCATENATE($Q$1,Q$2,$D36), #REF!, 7, FALSE)*E36</f>
        <v>#REF!</v>
      </c>
      <c r="R36" s="8" t="e">
        <f>+VLOOKUP(CONCATENATE($Q$1,R$2,$D36), #REF!, 7, FALSE)*F36</f>
        <v>#REF!</v>
      </c>
      <c r="S36" s="8" t="e">
        <f>+VLOOKUP(CONCATENATE($Q$1,S$2,$D36), #REF!, 7, FALSE)*G36</f>
        <v>#REF!</v>
      </c>
      <c r="T36" s="8" t="e">
        <f>+VLOOKUP(CONCATENATE($Q$1,T$2,$D36), #REF!, 7, FALSE)*H36</f>
        <v>#REF!</v>
      </c>
      <c r="U36" t="e">
        <f>+VLOOKUP(CONCATENATE($U$1,U$2,$D36), #REF!, 7, FALSE)*I36</f>
        <v>#REF!</v>
      </c>
      <c r="V36" t="e">
        <f>+VLOOKUP(CONCATENATE($U$1,V$2,$D36), #REF!, 7, FALSE)*J36</f>
        <v>#REF!</v>
      </c>
      <c r="W36" t="e">
        <f>+VLOOKUP(CONCATENATE($U$1,W$2,$D36), #REF!, 7, FALSE)*K36</f>
        <v>#REF!</v>
      </c>
      <c r="X36" s="1" t="e">
        <f>+VLOOKUP(CONCATENATE($U$1,X$2,$D36), #REF!, 7, FALSE)*L36</f>
        <v>#REF!</v>
      </c>
      <c r="Y36" t="e">
        <f>+VLOOKUP(CONCATENATE($Y$1,Y$2,$D36), #REF!, 7, FALSE)*M36</f>
        <v>#REF!</v>
      </c>
      <c r="Z36" t="e">
        <f>+VLOOKUP(CONCATENATE($Y$1,Z$2,$D36), #REF!, 7, FALSE)*N36</f>
        <v>#REF!</v>
      </c>
      <c r="AA36" t="e">
        <f>+VLOOKUP(CONCATENATE($Y$1,AA$2,$D36), #REF!, 7, FALSE)*O36</f>
        <v>#REF!</v>
      </c>
      <c r="AB36" s="1" t="e">
        <f>+VLOOKUP(CONCATENATE($Y$1,AB$2,$D36), #REF!, 7, FALSE)*P36</f>
        <v>#REF!</v>
      </c>
      <c r="AD36" s="16">
        <f t="shared" si="7"/>
        <v>0.10368059176225235</v>
      </c>
      <c r="AE36" s="16">
        <f t="shared" si="7"/>
        <v>-8.1242408138475553E-2</v>
      </c>
      <c r="AF36" s="16">
        <f t="shared" si="7"/>
        <v>-3.2311589364960924E-2</v>
      </c>
      <c r="AG36" s="16">
        <f t="shared" si="7"/>
        <v>-3.1349557939186007E-2</v>
      </c>
    </row>
    <row r="37" spans="1:33" x14ac:dyDescent="0.25">
      <c r="B37" t="s">
        <v>10</v>
      </c>
      <c r="C37" s="7" t="s">
        <v>78</v>
      </c>
      <c r="E37" s="4" t="e">
        <f>+I37</f>
        <v>#REF!</v>
      </c>
      <c r="F37" s="4" t="e">
        <f>+J37</f>
        <v>#REF!</v>
      </c>
      <c r="G37" s="4" t="e">
        <f>+K37</f>
        <v>#REF!</v>
      </c>
      <c r="H37" s="4" t="e">
        <f>+L37</f>
        <v>#REF!</v>
      </c>
      <c r="I37" s="4" t="e">
        <f>+VLOOKUP(CONCATENATE($B37,I$2), #REF!, 3, FALSE)</f>
        <v>#REF!</v>
      </c>
      <c r="J37" s="4" t="e">
        <f>+VLOOKUP(CONCATENATE($B37,J$2), #REF!, 3, FALSE)</f>
        <v>#REF!</v>
      </c>
      <c r="K37" s="4" t="e">
        <f>+VLOOKUP(CONCATENATE($B37,K$2), #REF!, 3, FALSE)</f>
        <v>#REF!</v>
      </c>
      <c r="L37" s="4" t="e">
        <f>+VLOOKUP(CONCATENATE($B37,L$2), #REF!, 3, FALSE)</f>
        <v>#REF!</v>
      </c>
      <c r="M37" s="4" t="e">
        <f>+VLOOKUP(CONCATENATE($B37,M$2), #REF!, 3, FALSE)</f>
        <v>#REF!</v>
      </c>
      <c r="N37" s="4" t="e">
        <f>+VLOOKUP(CONCATENATE($B37,N$2), #REF!, 3, FALSE)</f>
        <v>#REF!</v>
      </c>
      <c r="O37" s="4" t="e">
        <f>+VLOOKUP(CONCATENATE($B37,O$2), #REF!, 3, FALSE)</f>
        <v>#REF!</v>
      </c>
      <c r="P37" s="4" t="e">
        <f>+VLOOKUP(CONCATENATE($B37,P$2), #REF!, 3, FALSE)</f>
        <v>#REF!</v>
      </c>
      <c r="Q37" s="4" t="e">
        <f>+U37</f>
        <v>#REF!</v>
      </c>
      <c r="R37" s="4" t="e">
        <f>+V37</f>
        <v>#REF!</v>
      </c>
      <c r="S37" s="4" t="e">
        <f>+W37</f>
        <v>#REF!</v>
      </c>
      <c r="T37" s="4" t="e">
        <f>+X37</f>
        <v>#REF!</v>
      </c>
      <c r="U37" s="4" t="e">
        <f>+VLOOKUP(CONCATENATE($B37,U$2), #REF!, 3, FALSE)</f>
        <v>#REF!</v>
      </c>
      <c r="V37" s="4" t="e">
        <f>+VLOOKUP(CONCATENATE($B37,V$2), #REF!, 3, FALSE)</f>
        <v>#REF!</v>
      </c>
      <c r="W37" s="4" t="e">
        <f>+VLOOKUP(CONCATENATE($B37,W$2), #REF!, 3, FALSE)</f>
        <v>#REF!</v>
      </c>
      <c r="X37" s="4" t="e">
        <f>+VLOOKUP(CONCATENATE($B37,X$2), #REF!, 3, FALSE)</f>
        <v>#REF!</v>
      </c>
      <c r="Y37" s="4" t="e">
        <f>+VLOOKUP(CONCATENATE($B37,Y$2), #REF!, 3, FALSE)</f>
        <v>#REF!</v>
      </c>
      <c r="Z37" s="4" t="e">
        <f>+VLOOKUP(CONCATENATE($B37,Z$2), #REF!, 3, FALSE)</f>
        <v>#REF!</v>
      </c>
      <c r="AA37" s="4" t="e">
        <f>+VLOOKUP(CONCATENATE($B37,AA$2), #REF!, 3, FALSE)</f>
        <v>#REF!</v>
      </c>
      <c r="AB37" s="4" t="e">
        <f>+VLOOKUP(CONCATENATE($B37,AB$2), #REF!, 3, FALSE)</f>
        <v>#REF!</v>
      </c>
      <c r="AD37" s="16"/>
      <c r="AE37" s="16"/>
      <c r="AF37" s="16"/>
      <c r="AG37" s="16"/>
    </row>
    <row r="38" spans="1:33" x14ac:dyDescent="0.25">
      <c r="A38">
        <v>38</v>
      </c>
      <c r="B38" t="s">
        <v>10</v>
      </c>
      <c r="C38" t="s">
        <v>21</v>
      </c>
      <c r="D38" s="1" t="s">
        <v>56</v>
      </c>
      <c r="E38" s="8"/>
      <c r="F38" s="8"/>
      <c r="G38" s="8"/>
      <c r="H38" s="52">
        <v>2750300000000</v>
      </c>
      <c r="I38" s="10">
        <v>2218900000000</v>
      </c>
      <c r="J38" s="10">
        <v>2165700000000</v>
      </c>
      <c r="K38" s="10">
        <v>1594200000000</v>
      </c>
      <c r="L38" s="11">
        <v>2423100000000</v>
      </c>
      <c r="M38" s="10">
        <v>2122800000000</v>
      </c>
      <c r="N38" s="10">
        <v>2188700000000</v>
      </c>
      <c r="O38" s="10">
        <v>2032500000000</v>
      </c>
      <c r="P38" s="11">
        <v>2679700000000</v>
      </c>
      <c r="Q38" s="8" t="e">
        <f>+VLOOKUP(CONCATENATE($Q$1,Q$2,$D38), #REF!, 7, FALSE)*E38</f>
        <v>#REF!</v>
      </c>
      <c r="R38" s="8" t="e">
        <f>+VLOOKUP(CONCATENATE($Q$1,R$2,$D38), #REF!, 7, FALSE)*F38</f>
        <v>#REF!</v>
      </c>
      <c r="S38" s="8" t="e">
        <f>+VLOOKUP(CONCATENATE($Q$1,S$2,$D38), #REF!, 7, FALSE)*G38</f>
        <v>#REF!</v>
      </c>
      <c r="T38" s="8" t="e">
        <f>+VLOOKUP(CONCATENATE($Q$1,T$2,$D38), #REF!, 7, FALSE)*H38</f>
        <v>#REF!</v>
      </c>
      <c r="U38" s="10" t="e">
        <f>+VLOOKUP(CONCATENATE($U$1,U$2,$D38), #REF!, 7, FALSE)*I38</f>
        <v>#REF!</v>
      </c>
      <c r="V38" s="10" t="e">
        <f>+VLOOKUP(CONCATENATE($U$1,V$2,$D38), #REF!, 7, FALSE)*J38</f>
        <v>#REF!</v>
      </c>
      <c r="W38" s="10" t="e">
        <f>+VLOOKUP(CONCATENATE($U$1,W$2,$D38), #REF!, 7, FALSE)*K38</f>
        <v>#REF!</v>
      </c>
      <c r="X38" s="11" t="e">
        <f>+VLOOKUP(CONCATENATE($U$1,X$2,$D38), #REF!, 7, FALSE)*L38</f>
        <v>#REF!</v>
      </c>
      <c r="Y38" s="10" t="e">
        <f>+VLOOKUP(CONCATENATE($Y$1,Y$2,$D38), #REF!, 7, FALSE)*M38</f>
        <v>#REF!</v>
      </c>
      <c r="Z38" s="10" t="e">
        <f>+VLOOKUP(CONCATENATE($Y$1,Z$2,$D38), #REF!, 7, FALSE)*N38</f>
        <v>#REF!</v>
      </c>
      <c r="AA38" s="10" t="e">
        <f>+VLOOKUP(CONCATENATE($Y$1,AA$2,$D38), #REF!, 7, FALSE)*O38</f>
        <v>#REF!</v>
      </c>
      <c r="AB38" s="11" t="e">
        <f>+VLOOKUP(CONCATENATE($Y$1,AB$2,$D38), #REF!, 7, FALSE)*P38</f>
        <v>#REF!</v>
      </c>
      <c r="AD38" s="16">
        <f t="shared" ref="AD38:AG39" si="8">(I38-M38)/I38</f>
        <v>4.3309748073369687E-2</v>
      </c>
      <c r="AE38" s="16">
        <f t="shared" si="8"/>
        <v>-1.0620122824029183E-2</v>
      </c>
      <c r="AF38" s="16">
        <f t="shared" si="8"/>
        <v>-0.27493413624388408</v>
      </c>
      <c r="AG38" s="16">
        <f t="shared" si="8"/>
        <v>-0.1058974041517065</v>
      </c>
    </row>
    <row r="39" spans="1:33" x14ac:dyDescent="0.25">
      <c r="A39">
        <v>39</v>
      </c>
      <c r="B39" t="s">
        <v>10</v>
      </c>
      <c r="C39" t="s">
        <v>94</v>
      </c>
      <c r="D39" s="1" t="s">
        <v>56</v>
      </c>
      <c r="E39" s="8"/>
      <c r="F39" s="8"/>
      <c r="G39" s="8"/>
      <c r="H39" s="52">
        <v>38100000000</v>
      </c>
      <c r="I39" s="10">
        <v>29400000000</v>
      </c>
      <c r="J39" s="10">
        <v>37800000000</v>
      </c>
      <c r="K39" s="10">
        <v>39000000000</v>
      </c>
      <c r="L39" s="11">
        <v>47300000000</v>
      </c>
      <c r="M39" s="10">
        <v>39900000000</v>
      </c>
      <c r="N39" s="10">
        <v>39600000000</v>
      </c>
      <c r="O39" s="10">
        <v>39800000000</v>
      </c>
      <c r="P39" s="11"/>
      <c r="Q39" s="8" t="e">
        <f>+VLOOKUP(CONCATENATE($Q$1,Q$2,$D39), #REF!, 7, FALSE)*E39</f>
        <v>#REF!</v>
      </c>
      <c r="R39" s="8" t="e">
        <f>+VLOOKUP(CONCATENATE($Q$1,R$2,$D39), #REF!, 7, FALSE)*F39</f>
        <v>#REF!</v>
      </c>
      <c r="S39" s="8" t="e">
        <f>+VLOOKUP(CONCATENATE($Q$1,S$2,$D39), #REF!, 7, FALSE)*G39</f>
        <v>#REF!</v>
      </c>
      <c r="T39" s="8" t="e">
        <f>+VLOOKUP(CONCATENATE($Q$1,T$2,$D39), #REF!, 7, FALSE)*H39</f>
        <v>#REF!</v>
      </c>
      <c r="U39" s="10" t="e">
        <f>+VLOOKUP(CONCATENATE($U$1,U$2,$D39), #REF!, 7, FALSE)*I39</f>
        <v>#REF!</v>
      </c>
      <c r="V39" s="10" t="e">
        <f>+VLOOKUP(CONCATENATE($U$1,V$2,$D39), #REF!, 7, FALSE)*J39</f>
        <v>#REF!</v>
      </c>
      <c r="W39" s="10" t="e">
        <f>+VLOOKUP(CONCATENATE($U$1,W$2,$D39), #REF!, 7, FALSE)*K39</f>
        <v>#REF!</v>
      </c>
      <c r="X39" s="11" t="e">
        <f>+VLOOKUP(CONCATENATE($U$1,X$2,$D39), #REF!, 7, FALSE)*L39</f>
        <v>#REF!</v>
      </c>
      <c r="Y39" s="10" t="e">
        <f>+VLOOKUP(CONCATENATE($Y$1,Y$2,$D39), #REF!, 7, FALSE)*M39</f>
        <v>#REF!</v>
      </c>
      <c r="Z39" s="10" t="e">
        <f>+VLOOKUP(CONCATENATE($Y$1,Z$2,$D39), #REF!, 7, FALSE)*N39</f>
        <v>#REF!</v>
      </c>
      <c r="AA39" s="10" t="e">
        <f>+VLOOKUP(CONCATENATE($Y$1,AA$2,$D39), #REF!, 7, FALSE)*O39</f>
        <v>#REF!</v>
      </c>
      <c r="AB39" s="11" t="e">
        <f>+VLOOKUP(CONCATENATE($Y$1,AB$2,$D39), #REF!, 7, FALSE)*P39</f>
        <v>#REF!</v>
      </c>
      <c r="AD39" s="16">
        <f t="shared" si="8"/>
        <v>-0.35714285714285715</v>
      </c>
      <c r="AE39" s="16">
        <f t="shared" si="8"/>
        <v>-4.7619047619047616E-2</v>
      </c>
      <c r="AF39" s="16">
        <f t="shared" si="8"/>
        <v>-2.0512820512820513E-2</v>
      </c>
      <c r="AG39" s="16">
        <f t="shared" si="8"/>
        <v>1</v>
      </c>
    </row>
    <row r="40" spans="1:33" x14ac:dyDescent="0.25">
      <c r="B40" t="s">
        <v>11</v>
      </c>
      <c r="C40" s="7" t="s">
        <v>78</v>
      </c>
      <c r="E40" s="4" t="e">
        <f>+I40</f>
        <v>#REF!</v>
      </c>
      <c r="F40" s="4" t="e">
        <f>+J40</f>
        <v>#REF!</v>
      </c>
      <c r="G40" s="4" t="e">
        <f>+K40</f>
        <v>#REF!</v>
      </c>
      <c r="H40" s="4" t="e">
        <f>+L40</f>
        <v>#REF!</v>
      </c>
      <c r="I40" s="4" t="e">
        <f>+VLOOKUP(CONCATENATE($B40,I$2), #REF!, 3, FALSE)</f>
        <v>#REF!</v>
      </c>
      <c r="J40" s="4" t="e">
        <f>+VLOOKUP(CONCATENATE($B40,J$2), #REF!, 3, FALSE)</f>
        <v>#REF!</v>
      </c>
      <c r="K40" s="4" t="e">
        <f>+VLOOKUP(CONCATENATE($B40,K$2), #REF!, 3, FALSE)</f>
        <v>#REF!</v>
      </c>
      <c r="L40" s="4" t="e">
        <f>+VLOOKUP(CONCATENATE($B40,L$2), #REF!, 3, FALSE)</f>
        <v>#REF!</v>
      </c>
      <c r="M40" s="4" t="e">
        <f>+VLOOKUP(CONCATENATE($B40,M$2), #REF!, 3, FALSE)</f>
        <v>#REF!</v>
      </c>
      <c r="N40" s="4" t="e">
        <f>+VLOOKUP(CONCATENATE($B40,N$2), #REF!, 3, FALSE)</f>
        <v>#REF!</v>
      </c>
      <c r="O40" s="4" t="e">
        <f>+VLOOKUP(CONCATENATE($B40,O$2), #REF!, 3, FALSE)</f>
        <v>#REF!</v>
      </c>
      <c r="P40" s="4" t="e">
        <f>+VLOOKUP(CONCATENATE($B40,P$2), #REF!, 3, FALSE)</f>
        <v>#REF!</v>
      </c>
      <c r="Q40" s="4" t="e">
        <f>+U40</f>
        <v>#REF!</v>
      </c>
      <c r="R40" s="4" t="e">
        <f>+V40</f>
        <v>#REF!</v>
      </c>
      <c r="S40" s="4" t="e">
        <f>+W40</f>
        <v>#REF!</v>
      </c>
      <c r="T40" s="4" t="e">
        <f>+X40</f>
        <v>#REF!</v>
      </c>
      <c r="U40" s="14" t="e">
        <f>+VLOOKUP(CONCATENATE($B40,U$2), #REF!, 3, FALSE)</f>
        <v>#REF!</v>
      </c>
      <c r="V40" s="14" t="e">
        <f>+VLOOKUP(CONCATENATE($B40,V$2), #REF!, 3, FALSE)</f>
        <v>#REF!</v>
      </c>
      <c r="W40" s="14" t="e">
        <f>+VLOOKUP(CONCATENATE($B40,W$2), #REF!, 3, FALSE)</f>
        <v>#REF!</v>
      </c>
      <c r="X40" s="14" t="e">
        <f>+VLOOKUP(CONCATENATE($B40,X$2), #REF!, 3, FALSE)</f>
        <v>#REF!</v>
      </c>
      <c r="Y40" s="14" t="e">
        <f>+VLOOKUP(CONCATENATE($B40,Y$2), #REF!, 3, FALSE)</f>
        <v>#REF!</v>
      </c>
      <c r="Z40" s="14" t="e">
        <f>+VLOOKUP(CONCATENATE($B40,Z$2), #REF!, 3, FALSE)</f>
        <v>#REF!</v>
      </c>
      <c r="AA40" s="14" t="e">
        <f>+VLOOKUP(CONCATENATE($B40,AA$2), #REF!, 3, FALSE)</f>
        <v>#REF!</v>
      </c>
      <c r="AB40" s="14" t="e">
        <f>+VLOOKUP(CONCATENATE($B40,AB$2), #REF!, 3, FALSE)</f>
        <v>#REF!</v>
      </c>
      <c r="AD40" s="16"/>
      <c r="AE40" s="16"/>
      <c r="AF40" s="16"/>
      <c r="AG40" s="16"/>
    </row>
    <row r="41" spans="1:33" x14ac:dyDescent="0.25">
      <c r="A41">
        <v>41</v>
      </c>
      <c r="B41" t="s">
        <v>11</v>
      </c>
      <c r="C41" t="s">
        <v>21</v>
      </c>
      <c r="D41" s="1" t="s">
        <v>56</v>
      </c>
      <c r="E41" s="8"/>
      <c r="F41" s="8"/>
      <c r="G41" s="8"/>
      <c r="H41" s="52">
        <v>117399000000</v>
      </c>
      <c r="I41" s="10">
        <v>97300000000</v>
      </c>
      <c r="J41" s="10">
        <v>98600000000</v>
      </c>
      <c r="K41" s="10">
        <v>80200000000</v>
      </c>
      <c r="L41" s="11">
        <v>106300000000</v>
      </c>
      <c r="M41" s="8">
        <v>92600000000</v>
      </c>
      <c r="N41" s="10">
        <v>105700000000</v>
      </c>
      <c r="O41" s="10">
        <v>80800000000</v>
      </c>
      <c r="P41" s="11">
        <v>113000000000</v>
      </c>
      <c r="Q41" s="8" t="e">
        <f>+VLOOKUP(CONCATENATE($Q$1,Q$2,$D41), #REF!, 7, FALSE)*E41</f>
        <v>#REF!</v>
      </c>
      <c r="R41" s="8" t="e">
        <f>+VLOOKUP(CONCATENATE($Q$1,R$2,$D41), #REF!, 7, FALSE)*F41</f>
        <v>#REF!</v>
      </c>
      <c r="S41" s="8" t="e">
        <f>+VLOOKUP(CONCATENATE($Q$1,S$2,$D41), #REF!, 7, FALSE)*G41</f>
        <v>#REF!</v>
      </c>
      <c r="T41" s="8" t="e">
        <f>+VLOOKUP(CONCATENATE($Q$1,T$2,$D41), #REF!, 7, FALSE)*H41</f>
        <v>#REF!</v>
      </c>
      <c r="U41" s="10" t="e">
        <f>+VLOOKUP(CONCATENATE($U$1,U$2,$D41), #REF!, 7, FALSE)*I41</f>
        <v>#REF!</v>
      </c>
      <c r="V41" s="10" t="e">
        <f>+VLOOKUP(CONCATENATE($U$1,V$2,$D41), #REF!, 7, FALSE)*J41</f>
        <v>#REF!</v>
      </c>
      <c r="W41" s="10" t="e">
        <f>+VLOOKUP(CONCATENATE($U$1,W$2,$D41), #REF!, 7, FALSE)*K41</f>
        <v>#REF!</v>
      </c>
      <c r="X41" s="11" t="e">
        <f>+VLOOKUP(CONCATENATE($U$1,X$2,$D41), #REF!, 7, FALSE)*L41</f>
        <v>#REF!</v>
      </c>
      <c r="Y41" s="10" t="e">
        <f>+VLOOKUP(CONCATENATE($Y$1,Y$2,$D41), #REF!, 7, FALSE)*M41</f>
        <v>#REF!</v>
      </c>
      <c r="Z41" s="10" t="e">
        <f>+VLOOKUP(CONCATENATE($Y$1,Z$2,$D41), #REF!, 7, FALSE)*N41</f>
        <v>#REF!</v>
      </c>
      <c r="AA41" s="10" t="e">
        <f>+VLOOKUP(CONCATENATE($Y$1,AA$2,$D41), #REF!, 7, FALSE)*O41</f>
        <v>#REF!</v>
      </c>
      <c r="AB41" s="11" t="e">
        <f>+VLOOKUP(CONCATENATE($Y$1,AB$2,$D41), #REF!, 7, FALSE)*P41</f>
        <v>#REF!</v>
      </c>
      <c r="AD41" s="16">
        <f t="shared" ref="AD41:AG42" si="9">(I41-M41)/I41</f>
        <v>4.8304213771839674E-2</v>
      </c>
      <c r="AE41" s="16">
        <f t="shared" si="9"/>
        <v>-7.2008113590263698E-2</v>
      </c>
      <c r="AF41" s="16">
        <f t="shared" si="9"/>
        <v>-7.481296758104738E-3</v>
      </c>
      <c r="AG41" s="16">
        <f t="shared" si="9"/>
        <v>-6.3029162746942619E-2</v>
      </c>
    </row>
    <row r="42" spans="1:33" x14ac:dyDescent="0.25">
      <c r="A42">
        <v>42</v>
      </c>
      <c r="B42" t="s">
        <v>11</v>
      </c>
      <c r="C42" t="s">
        <v>93</v>
      </c>
      <c r="D42" s="1" t="s">
        <v>56</v>
      </c>
      <c r="E42" s="8"/>
      <c r="F42" s="8"/>
      <c r="G42" s="8"/>
      <c r="H42" s="52">
        <v>20603000000</v>
      </c>
      <c r="I42" s="10">
        <v>15700000000</v>
      </c>
      <c r="J42" s="10">
        <v>17500000000</v>
      </c>
      <c r="K42" s="10">
        <v>13100000000</v>
      </c>
      <c r="L42" s="11">
        <v>19900000000</v>
      </c>
      <c r="M42" s="8">
        <v>15400000000</v>
      </c>
      <c r="N42" s="10">
        <v>21500000000</v>
      </c>
      <c r="O42" s="10">
        <v>13400000000</v>
      </c>
      <c r="P42" s="11">
        <v>20000000000</v>
      </c>
      <c r="Q42" s="8" t="e">
        <f>+VLOOKUP(CONCATENATE($Q$1,Q$2,$D42), #REF!, 7, FALSE)*E42</f>
        <v>#REF!</v>
      </c>
      <c r="R42" s="8" t="e">
        <f>+VLOOKUP(CONCATENATE($Q$1,R$2,$D42), #REF!, 7, FALSE)*F42</f>
        <v>#REF!</v>
      </c>
      <c r="S42" s="8" t="e">
        <f>+VLOOKUP(CONCATENATE($Q$1,S$2,$D42), #REF!, 7, FALSE)*G42</f>
        <v>#REF!</v>
      </c>
      <c r="T42" s="8" t="e">
        <f>+VLOOKUP(CONCATENATE($Q$1,T$2,$D42), #REF!, 7, FALSE)*H42</f>
        <v>#REF!</v>
      </c>
      <c r="U42" s="10" t="e">
        <f>+VLOOKUP(CONCATENATE($U$1,U$2,$D42), #REF!, 7, FALSE)*I42</f>
        <v>#REF!</v>
      </c>
      <c r="V42" s="10" t="e">
        <f>+VLOOKUP(CONCATENATE($U$1,V$2,$D42), #REF!, 7, FALSE)*J42</f>
        <v>#REF!</v>
      </c>
      <c r="W42" s="10" t="e">
        <f>+VLOOKUP(CONCATENATE($U$1,W$2,$D42), #REF!, 7, FALSE)*K42</f>
        <v>#REF!</v>
      </c>
      <c r="X42" s="11" t="e">
        <f>+VLOOKUP(CONCATENATE($U$1,X$2,$D42), #REF!, 7, FALSE)*L42</f>
        <v>#REF!</v>
      </c>
      <c r="Y42" s="10" t="e">
        <f>+VLOOKUP(CONCATENATE($Y$1,Y$2,$D42), #REF!, 7, FALSE)*M42</f>
        <v>#REF!</v>
      </c>
      <c r="Z42" s="10" t="e">
        <f>+VLOOKUP(CONCATENATE($Y$1,Z$2,$D42), #REF!, 7, FALSE)*N42</f>
        <v>#REF!</v>
      </c>
      <c r="AA42" s="10" t="e">
        <f>+VLOOKUP(CONCATENATE($Y$1,AA$2,$D42), #REF!, 7, FALSE)*O42</f>
        <v>#REF!</v>
      </c>
      <c r="AB42" s="11" t="e">
        <f>+VLOOKUP(CONCATENATE($Y$1,AB$2,$D42), #REF!, 7, FALSE)*P42</f>
        <v>#REF!</v>
      </c>
      <c r="AD42" s="16">
        <f t="shared" si="9"/>
        <v>1.9108280254777069E-2</v>
      </c>
      <c r="AE42" s="16">
        <f t="shared" si="9"/>
        <v>-0.22857142857142856</v>
      </c>
      <c r="AF42" s="16">
        <f t="shared" si="9"/>
        <v>-2.2900763358778626E-2</v>
      </c>
      <c r="AG42" s="16">
        <f t="shared" si="9"/>
        <v>-5.0251256281407036E-3</v>
      </c>
    </row>
    <row r="43" spans="1:33" x14ac:dyDescent="0.25">
      <c r="B43" t="s">
        <v>8</v>
      </c>
      <c r="C43" s="7" t="s">
        <v>78</v>
      </c>
      <c r="E43" s="4" t="e">
        <f>+I43</f>
        <v>#REF!</v>
      </c>
      <c r="F43" s="4" t="e">
        <f>+J43</f>
        <v>#REF!</v>
      </c>
      <c r="G43" s="4" t="e">
        <f>+K43</f>
        <v>#REF!</v>
      </c>
      <c r="H43" s="4" t="e">
        <f>+L43</f>
        <v>#REF!</v>
      </c>
      <c r="I43" s="4" t="e">
        <f>+VLOOKUP(CONCATENATE($B43,I$2), #REF!, 3, FALSE)</f>
        <v>#REF!</v>
      </c>
      <c r="J43" s="4" t="e">
        <f>+VLOOKUP(CONCATENATE($B43,J$2), #REF!, 3, FALSE)</f>
        <v>#REF!</v>
      </c>
      <c r="K43" s="4" t="e">
        <f>+VLOOKUP(CONCATENATE($B43,K$2), #REF!, 3, FALSE)</f>
        <v>#REF!</v>
      </c>
      <c r="L43" s="4" t="e">
        <f>+VLOOKUP(CONCATENATE($B43,L$2), #REF!, 3, FALSE)</f>
        <v>#REF!</v>
      </c>
      <c r="M43" s="4" t="e">
        <f>+VLOOKUP(CONCATENATE($B43,M$2), #REF!, 3, FALSE)</f>
        <v>#REF!</v>
      </c>
      <c r="N43" s="4" t="e">
        <f>+VLOOKUP(CONCATENATE($B43,N$2), #REF!, 3, FALSE)</f>
        <v>#REF!</v>
      </c>
      <c r="O43" s="4" t="e">
        <f>+VLOOKUP(CONCATENATE($B43,O$2), #REF!, 3, FALSE)</f>
        <v>#REF!</v>
      </c>
      <c r="P43" s="4" t="e">
        <f>+VLOOKUP(CONCATENATE($B43,P$2), #REF!, 3, FALSE)</f>
        <v>#REF!</v>
      </c>
      <c r="Q43" s="4" t="e">
        <f>+U43</f>
        <v>#REF!</v>
      </c>
      <c r="R43" s="4" t="e">
        <f>+V43</f>
        <v>#REF!</v>
      </c>
      <c r="S43" s="4" t="e">
        <f>+W43</f>
        <v>#REF!</v>
      </c>
      <c r="T43" s="4" t="e">
        <f>+X43</f>
        <v>#REF!</v>
      </c>
      <c r="U43" s="14" t="e">
        <f>+VLOOKUP(CONCATENATE($B43,U$2), #REF!, 3, FALSE)</f>
        <v>#REF!</v>
      </c>
      <c r="V43" s="14" t="e">
        <f>+VLOOKUP(CONCATENATE($B43,V$2), #REF!, 3, FALSE)</f>
        <v>#REF!</v>
      </c>
      <c r="W43" s="14" t="e">
        <f>+VLOOKUP(CONCATENATE($B43,W$2), #REF!, 3, FALSE)</f>
        <v>#REF!</v>
      </c>
      <c r="X43" s="14" t="e">
        <f>+VLOOKUP(CONCATENATE($B43,X$2), #REF!, 3, FALSE)</f>
        <v>#REF!</v>
      </c>
      <c r="Y43" s="14" t="e">
        <f>+VLOOKUP(CONCATENATE($B43,Y$2), #REF!, 3, FALSE)</f>
        <v>#REF!</v>
      </c>
      <c r="Z43" s="14" t="e">
        <f>+VLOOKUP(CONCATENATE($B43,Z$2), #REF!, 3, FALSE)</f>
        <v>#REF!</v>
      </c>
      <c r="AA43" s="14" t="e">
        <f>+VLOOKUP(CONCATENATE($B43,AA$2), #REF!, 3, FALSE)</f>
        <v>#REF!</v>
      </c>
      <c r="AB43" s="14" t="e">
        <f>+VLOOKUP(CONCATENATE($B43,AB$2), #REF!, 3, FALSE)</f>
        <v>#REF!</v>
      </c>
      <c r="AD43" s="16"/>
      <c r="AE43" s="16"/>
      <c r="AF43" s="16"/>
      <c r="AG43" s="16"/>
    </row>
    <row r="44" spans="1:33" x14ac:dyDescent="0.25">
      <c r="A44">
        <v>44</v>
      </c>
      <c r="B44" t="s">
        <v>8</v>
      </c>
      <c r="C44" t="s">
        <v>21</v>
      </c>
      <c r="D44" s="1" t="s">
        <v>56</v>
      </c>
      <c r="E44" s="8"/>
      <c r="F44" s="8"/>
      <c r="G44" s="8"/>
      <c r="H44" s="52">
        <v>248500000000</v>
      </c>
      <c r="I44" s="10">
        <v>230200000000</v>
      </c>
      <c r="J44" s="10">
        <v>211400000000</v>
      </c>
      <c r="K44" s="10">
        <v>173167000000</v>
      </c>
      <c r="L44" s="11">
        <v>249000000000</v>
      </c>
      <c r="M44" s="10">
        <v>249500000000</v>
      </c>
      <c r="N44" s="10">
        <v>255700000000</v>
      </c>
      <c r="O44" s="10">
        <v>241743000000</v>
      </c>
      <c r="P44" s="11">
        <v>281500000000</v>
      </c>
      <c r="Q44" s="8" t="e">
        <f>+VLOOKUP(CONCATENATE($Q$1,Q$2,$D44), #REF!, 7, FALSE)*E44</f>
        <v>#REF!</v>
      </c>
      <c r="R44" s="8" t="e">
        <f>+VLOOKUP(CONCATENATE($Q$1,R$2,$D44), #REF!, 7, FALSE)*F44</f>
        <v>#REF!</v>
      </c>
      <c r="S44" s="8" t="e">
        <f>+VLOOKUP(CONCATENATE($Q$1,S$2,$D44), #REF!, 7, FALSE)*G44</f>
        <v>#REF!</v>
      </c>
      <c r="T44" s="8" t="e">
        <f>+VLOOKUP(CONCATENATE($Q$1,T$2,$D44), #REF!, 7, FALSE)*H44</f>
        <v>#REF!</v>
      </c>
      <c r="U44" s="10" t="e">
        <f>+VLOOKUP(CONCATENATE($U$1,U$2,$D44), #REF!, 7, FALSE)*I44</f>
        <v>#REF!</v>
      </c>
      <c r="V44" s="10" t="e">
        <f>+VLOOKUP(CONCATENATE($U$1,V$2,$D44), #REF!, 7, FALSE)*J44</f>
        <v>#REF!</v>
      </c>
      <c r="W44" s="10" t="e">
        <f>+VLOOKUP(CONCATENATE($U$1,W$2,$D44), #REF!, 7, FALSE)*K44</f>
        <v>#REF!</v>
      </c>
      <c r="X44" s="11" t="e">
        <f>+VLOOKUP(CONCATENATE($U$1,X$2,$D44), #REF!, 7, FALSE)*L44</f>
        <v>#REF!</v>
      </c>
      <c r="Y44" s="10" t="e">
        <f>+VLOOKUP(CONCATENATE($Y$1,Y$2,$D44), #REF!, 7, FALSE)*M44</f>
        <v>#REF!</v>
      </c>
      <c r="Z44" s="10" t="e">
        <f>+VLOOKUP(CONCATENATE($Y$1,Z$2,$D44), #REF!, 7, FALSE)*N44</f>
        <v>#REF!</v>
      </c>
      <c r="AA44" s="10" t="e">
        <f>+VLOOKUP(CONCATENATE($Y$1,AA$2,$D44), #REF!, 7, FALSE)*O44</f>
        <v>#REF!</v>
      </c>
      <c r="AB44" s="11" t="e">
        <f>+VLOOKUP(CONCATENATE($Y$1,AB$2,$D44), #REF!, 7, FALSE)*P44</f>
        <v>#REF!</v>
      </c>
      <c r="AD44" s="16">
        <f t="shared" ref="AD44:AG45" si="10">(I44-M44)/I44</f>
        <v>-8.3840139009556905E-2</v>
      </c>
      <c r="AE44" s="16">
        <f t="shared" si="10"/>
        <v>-0.20955534531693473</v>
      </c>
      <c r="AF44" s="16">
        <f t="shared" si="10"/>
        <v>-0.39601078727471167</v>
      </c>
      <c r="AG44" s="16">
        <f t="shared" si="10"/>
        <v>-0.13052208835341367</v>
      </c>
    </row>
    <row r="45" spans="1:33" x14ac:dyDescent="0.25">
      <c r="A45">
        <v>45</v>
      </c>
      <c r="B45" t="s">
        <v>8</v>
      </c>
      <c r="C45" t="s">
        <v>79</v>
      </c>
      <c r="D45" s="1" t="s">
        <v>56</v>
      </c>
      <c r="E45" s="8"/>
      <c r="F45" s="8"/>
      <c r="G45" s="8"/>
      <c r="H45" s="52">
        <v>35500000000</v>
      </c>
      <c r="I45" s="10">
        <v>28100000000</v>
      </c>
      <c r="J45" s="10">
        <v>24900000000</v>
      </c>
      <c r="K45" s="10">
        <v>20500000000</v>
      </c>
      <c r="L45" s="11">
        <v>33000000000</v>
      </c>
      <c r="M45" s="10">
        <v>25800000000</v>
      </c>
      <c r="N45" s="10">
        <v>33800000000</v>
      </c>
      <c r="O45" s="10">
        <v>18600000000</v>
      </c>
      <c r="P45" s="11">
        <v>29800000000</v>
      </c>
      <c r="Q45" s="8" t="e">
        <f>+VLOOKUP(CONCATENATE($Q$1,Q$2,$D45), #REF!, 7, FALSE)*E45</f>
        <v>#REF!</v>
      </c>
      <c r="R45" s="8" t="e">
        <f>+VLOOKUP(CONCATENATE($Q$1,R$2,$D45), #REF!, 7, FALSE)*F45</f>
        <v>#REF!</v>
      </c>
      <c r="S45" s="8" t="e">
        <f>+VLOOKUP(CONCATENATE($Q$1,S$2,$D45), #REF!, 7, FALSE)*G45</f>
        <v>#REF!</v>
      </c>
      <c r="T45" s="8" t="e">
        <f>+VLOOKUP(CONCATENATE($Q$1,T$2,$D45), #REF!, 7, FALSE)*H45</f>
        <v>#REF!</v>
      </c>
      <c r="U45" s="10" t="e">
        <f>+VLOOKUP(CONCATENATE($U$1,U$2,$D45), #REF!, 7, FALSE)*I45</f>
        <v>#REF!</v>
      </c>
      <c r="V45" s="10" t="e">
        <f>+VLOOKUP(CONCATENATE($U$1,V$2,$D45), #REF!, 7, FALSE)*J45</f>
        <v>#REF!</v>
      </c>
      <c r="W45" s="10" t="e">
        <f>+VLOOKUP(CONCATENATE($U$1,W$2,$D45), #REF!, 7, FALSE)*K45</f>
        <v>#REF!</v>
      </c>
      <c r="X45" s="11" t="e">
        <f>+VLOOKUP(CONCATENATE($U$1,X$2,$D45), #REF!, 7, FALSE)*L45</f>
        <v>#REF!</v>
      </c>
      <c r="Y45" s="10" t="e">
        <f>+VLOOKUP(CONCATENATE($Y$1,Y$2,$D45), #REF!, 7, FALSE)*M45</f>
        <v>#REF!</v>
      </c>
      <c r="Z45" s="10" t="e">
        <f>+VLOOKUP(CONCATENATE($Y$1,Z$2,$D45), #REF!, 7, FALSE)*N45</f>
        <v>#REF!</v>
      </c>
      <c r="AA45" s="10" t="e">
        <f>+VLOOKUP(CONCATENATE($Y$1,AA$2,$D45), #REF!, 7, FALSE)*O45</f>
        <v>#REF!</v>
      </c>
      <c r="AB45" s="11" t="e">
        <f>+VLOOKUP(CONCATENATE($Y$1,AB$2,$D45), #REF!, 7, FALSE)*P45</f>
        <v>#REF!</v>
      </c>
      <c r="AD45" s="16">
        <f t="shared" si="10"/>
        <v>8.1850533807829182E-2</v>
      </c>
      <c r="AE45" s="16">
        <f t="shared" si="10"/>
        <v>-0.35742971887550201</v>
      </c>
      <c r="AF45" s="16">
        <f t="shared" si="10"/>
        <v>9.2682926829268292E-2</v>
      </c>
      <c r="AG45" s="16">
        <f t="shared" si="10"/>
        <v>9.696969696969697E-2</v>
      </c>
    </row>
    <row r="46" spans="1:33" x14ac:dyDescent="0.25">
      <c r="B46" t="s">
        <v>12</v>
      </c>
      <c r="C46" s="7" t="s">
        <v>78</v>
      </c>
      <c r="E46" s="4" t="e">
        <f>+I46</f>
        <v>#REF!</v>
      </c>
      <c r="F46" s="4" t="e">
        <f>+J46</f>
        <v>#REF!</v>
      </c>
      <c r="G46" s="4" t="e">
        <f>+K46</f>
        <v>#REF!</v>
      </c>
      <c r="H46" s="4" t="e">
        <f>+L46</f>
        <v>#REF!</v>
      </c>
      <c r="I46" s="4" t="e">
        <f>+VLOOKUP(CONCATENATE($B46,I$2), #REF!, 3, FALSE)</f>
        <v>#REF!</v>
      </c>
      <c r="J46" s="4" t="e">
        <f>+VLOOKUP(CONCATENATE($B46,J$2), #REF!, 3, FALSE)</f>
        <v>#REF!</v>
      </c>
      <c r="K46" s="4" t="e">
        <f>+VLOOKUP(CONCATENATE($B46,K$2), #REF!, 3, FALSE)</f>
        <v>#REF!</v>
      </c>
      <c r="L46" s="4" t="e">
        <f>+VLOOKUP(CONCATENATE($B46,L$2), #REF!, 3, FALSE)</f>
        <v>#REF!</v>
      </c>
      <c r="M46" s="4" t="e">
        <f>+VLOOKUP(CONCATENATE($B46,M$2), #REF!, 3, FALSE)</f>
        <v>#REF!</v>
      </c>
      <c r="N46" s="4" t="e">
        <f>+VLOOKUP(CONCATENATE($B46,N$2), #REF!, 3, FALSE)</f>
        <v>#REF!</v>
      </c>
      <c r="O46" s="4" t="e">
        <f>+VLOOKUP(CONCATENATE($B46,O$2), #REF!, 3, FALSE)</f>
        <v>#REF!</v>
      </c>
      <c r="P46" s="4" t="e">
        <f>+VLOOKUP(CONCATENATE($B46,P$2), #REF!, 3, FALSE)</f>
        <v>#REF!</v>
      </c>
      <c r="Q46" s="4" t="e">
        <f>+U46</f>
        <v>#REF!</v>
      </c>
      <c r="R46" s="4" t="e">
        <f>+V46</f>
        <v>#REF!</v>
      </c>
      <c r="S46" s="4" t="e">
        <f>+W46</f>
        <v>#REF!</v>
      </c>
      <c r="T46" s="4" t="e">
        <f>+X46</f>
        <v>#REF!</v>
      </c>
      <c r="U46" s="14" t="e">
        <f>+VLOOKUP(CONCATENATE($B46,U$2), #REF!, 3, FALSE)</f>
        <v>#REF!</v>
      </c>
      <c r="V46" s="14" t="e">
        <f>+VLOOKUP(CONCATENATE($B46,V$2), #REF!, 3, FALSE)</f>
        <v>#REF!</v>
      </c>
      <c r="W46" s="14" t="e">
        <f>+VLOOKUP(CONCATENATE($B46,W$2), #REF!, 3, FALSE)</f>
        <v>#REF!</v>
      </c>
      <c r="X46" s="14" t="e">
        <f>+VLOOKUP(CONCATENATE($B46,X$2), #REF!, 3, FALSE)</f>
        <v>#REF!</v>
      </c>
      <c r="Y46" s="14" t="e">
        <f>+VLOOKUP(CONCATENATE($B46,Y$2), #REF!, 3, FALSE)</f>
        <v>#REF!</v>
      </c>
      <c r="Z46" s="14" t="e">
        <f>+VLOOKUP(CONCATENATE($B46,Z$2), #REF!, 3, FALSE)</f>
        <v>#REF!</v>
      </c>
      <c r="AA46" s="14" t="e">
        <f>+VLOOKUP(CONCATENATE($B46,AA$2), #REF!, 3, FALSE)</f>
        <v>#REF!</v>
      </c>
      <c r="AB46" s="14" t="e">
        <f>+VLOOKUP(CONCATENATE($B46,AB$2), #REF!, 3, FALSE)</f>
        <v>#REF!</v>
      </c>
      <c r="AD46" s="16"/>
      <c r="AE46" s="16"/>
      <c r="AF46" s="16"/>
      <c r="AG46" s="16"/>
    </row>
    <row r="47" spans="1:33" x14ac:dyDescent="0.25">
      <c r="A47">
        <v>47</v>
      </c>
      <c r="B47" t="s">
        <v>12</v>
      </c>
      <c r="C47" t="s">
        <v>21</v>
      </c>
      <c r="D47" s="1" t="s">
        <v>22</v>
      </c>
      <c r="E47" s="8"/>
      <c r="F47" s="8"/>
      <c r="G47" s="8"/>
      <c r="H47" s="52">
        <v>346977000</v>
      </c>
      <c r="I47" s="10">
        <v>345753000</v>
      </c>
      <c r="J47" s="10">
        <f>+J53</f>
        <v>352900000</v>
      </c>
      <c r="K47" s="10">
        <f>+K53</f>
        <v>338400000</v>
      </c>
      <c r="L47" s="10">
        <f>+L53</f>
        <v>369500000</v>
      </c>
      <c r="M47" s="8">
        <v>361509000</v>
      </c>
      <c r="N47" s="20">
        <v>387575000</v>
      </c>
      <c r="O47" s="20">
        <f>+P53*1000</f>
        <v>336584000</v>
      </c>
      <c r="P47" s="45">
        <f>+P53*1000</f>
        <v>336584000</v>
      </c>
      <c r="Q47" s="8" t="e">
        <f>+VLOOKUP(CONCATENATE($Q$1,Q$2,$D47), #REF!, 7, FALSE)*E47</f>
        <v>#REF!</v>
      </c>
      <c r="R47" s="8" t="e">
        <f>+VLOOKUP(CONCATENATE($Q$1,R$2,$D47), #REF!, 7, FALSE)*F47</f>
        <v>#REF!</v>
      </c>
      <c r="S47" s="8" t="e">
        <f>+VLOOKUP(CONCATENATE($Q$1,S$2,$D47), #REF!, 7, FALSE)*G47</f>
        <v>#REF!</v>
      </c>
      <c r="T47" s="8" t="e">
        <f>+VLOOKUP(CONCATENATE($Q$1,T$2,$D47), #REF!, 7, FALSE)*H47</f>
        <v>#REF!</v>
      </c>
      <c r="U47" s="10" t="e">
        <f>+VLOOKUP(CONCATENATE($U$1,U$2,$D47), #REF!, 7, FALSE)*I47</f>
        <v>#REF!</v>
      </c>
      <c r="V47" s="17" t="e">
        <f>+VLOOKUP(CONCATENATE($U$1,V$2,$D47), #REF!, 7, FALSE)*J47</f>
        <v>#REF!</v>
      </c>
      <c r="W47" s="10" t="e">
        <f>+VLOOKUP(CONCATENATE($U$1,W$2,$D47), #REF!, 7, FALSE)*K47</f>
        <v>#REF!</v>
      </c>
      <c r="X47" s="11" t="e">
        <f>+VLOOKUP(CONCATENATE($U$1,X$2,$D47), #REF!, 7, FALSE)*L47</f>
        <v>#REF!</v>
      </c>
      <c r="Y47" s="10" t="e">
        <f>+VLOOKUP(CONCATENATE($Y$1,Y$2,$D47), #REF!, 7, FALSE)*M47</f>
        <v>#REF!</v>
      </c>
      <c r="Z47" s="10" t="e">
        <f>+VLOOKUP(CONCATENATE($Y$1,Z$2,$D47), #REF!, 7, FALSE)*N47</f>
        <v>#REF!</v>
      </c>
      <c r="AA47" s="10" t="e">
        <f>+VLOOKUP(CONCATENATE($Y$1,AA$2,$D47), #REF!, 7, FALSE)*O47</f>
        <v>#REF!</v>
      </c>
      <c r="AB47" s="10" t="e">
        <f>+VLOOKUP(CONCATENATE($Y$1,AB$2,$D47), #REF!, 7, FALSE)*P47</f>
        <v>#REF!</v>
      </c>
      <c r="AD47" s="16">
        <f t="shared" ref="AD47:AG52" si="11">(I47-M47)/I47</f>
        <v>-4.5570103513201621E-2</v>
      </c>
      <c r="AE47" s="16">
        <f t="shared" si="11"/>
        <v>-9.8257296684613207E-2</v>
      </c>
      <c r="AF47" s="16">
        <f t="shared" si="11"/>
        <v>5.3664302600472816E-3</v>
      </c>
      <c r="AG47" s="16">
        <f t="shared" si="11"/>
        <v>8.9082543978349124E-2</v>
      </c>
    </row>
    <row r="48" spans="1:33" x14ac:dyDescent="0.25">
      <c r="A48">
        <v>48</v>
      </c>
      <c r="B48" t="s">
        <v>12</v>
      </c>
      <c r="C48" t="s">
        <v>95</v>
      </c>
      <c r="D48" s="1" t="s">
        <v>22</v>
      </c>
      <c r="E48" s="8"/>
      <c r="F48" s="8"/>
      <c r="G48" s="8"/>
      <c r="H48" s="8"/>
      <c r="I48" s="10">
        <v>199300000</v>
      </c>
      <c r="J48" s="10"/>
      <c r="K48" s="10"/>
      <c r="L48" s="11"/>
      <c r="M48" s="10">
        <v>213800000</v>
      </c>
      <c r="N48" s="12"/>
      <c r="O48" s="12"/>
      <c r="P48" s="13"/>
      <c r="Q48" s="8" t="e">
        <f>+VLOOKUP(CONCATENATE($Q$1,Q$2,$D48), #REF!, 7, FALSE)*E48</f>
        <v>#REF!</v>
      </c>
      <c r="R48" s="12"/>
      <c r="S48" s="12"/>
      <c r="T48" s="10" t="e">
        <f>+VLOOKUP(CONCATENATE($U$1,T$2,$D48), #REF!, 7, FALSE)*H48</f>
        <v>#REF!</v>
      </c>
      <c r="U48" s="10" t="e">
        <f>+VLOOKUP(CONCATENATE($U$1,U$2,$D48), #REF!, 7, FALSE)*I48</f>
        <v>#REF!</v>
      </c>
      <c r="V48" s="17" t="e">
        <f>+VLOOKUP(CONCATENATE($U$1,V$2,$D48), #REF!, 7, FALSE)*J48</f>
        <v>#REF!</v>
      </c>
      <c r="W48" s="10" t="e">
        <f>+VLOOKUP(CONCATENATE($U$1,W$2,$D48), #REF!, 7, FALSE)*K48</f>
        <v>#REF!</v>
      </c>
      <c r="X48" s="11" t="e">
        <f>+VLOOKUP(CONCATENATE($U$1,X$2,$D48), #REF!, 7, FALSE)*L48</f>
        <v>#REF!</v>
      </c>
      <c r="Y48" s="10" t="e">
        <f>+VLOOKUP(CONCATENATE($Y$1,Y$2,$D48), #REF!, 7, FALSE)*M48</f>
        <v>#REF!</v>
      </c>
      <c r="Z48" s="10" t="e">
        <f>+VLOOKUP(CONCATENATE($Y$1,Z$2,$D48), #REF!, 7, FALSE)*N48</f>
        <v>#REF!</v>
      </c>
      <c r="AA48" s="10" t="e">
        <f>+VLOOKUP(CONCATENATE($Y$1,AA$2,$D48), #REF!, 7, FALSE)*O48</f>
        <v>#REF!</v>
      </c>
      <c r="AB48" s="10" t="e">
        <f>+VLOOKUP(CONCATENATE($Y$1,AB$2,$D48), #REF!, 7, FALSE)*P48</f>
        <v>#REF!</v>
      </c>
      <c r="AD48" s="16">
        <f t="shared" si="11"/>
        <v>-7.2754641244355239E-2</v>
      </c>
      <c r="AE48" s="16" t="e">
        <f t="shared" si="11"/>
        <v>#DIV/0!</v>
      </c>
      <c r="AF48" s="16" t="e">
        <f t="shared" si="11"/>
        <v>#DIV/0!</v>
      </c>
      <c r="AG48" s="16" t="e">
        <f t="shared" si="11"/>
        <v>#DIV/0!</v>
      </c>
    </row>
    <row r="49" spans="1:33" x14ac:dyDescent="0.25">
      <c r="A49">
        <v>49</v>
      </c>
      <c r="B49" t="s">
        <v>12</v>
      </c>
      <c r="C49" t="s">
        <v>96</v>
      </c>
      <c r="D49" s="1" t="s">
        <v>22</v>
      </c>
      <c r="E49" s="8"/>
      <c r="F49" s="8"/>
      <c r="G49" s="8"/>
      <c r="H49" s="8"/>
      <c r="I49" s="10">
        <v>103400000</v>
      </c>
      <c r="J49" s="10"/>
      <c r="K49" s="10"/>
      <c r="L49" s="11"/>
      <c r="M49" s="10">
        <v>80800000</v>
      </c>
      <c r="N49" s="12"/>
      <c r="O49" s="12"/>
      <c r="P49" s="13"/>
      <c r="Q49" s="8" t="e">
        <f>+VLOOKUP(CONCATENATE($Q$1,Q$2,$D49), #REF!, 7, FALSE)*E49</f>
        <v>#REF!</v>
      </c>
      <c r="R49" s="12"/>
      <c r="S49" s="12"/>
      <c r="T49" s="10" t="e">
        <f>+VLOOKUP(CONCATENATE($U$1,T$2,$D49), #REF!, 7, FALSE)*H49</f>
        <v>#REF!</v>
      </c>
      <c r="U49" s="10" t="e">
        <f>+VLOOKUP(CONCATENATE($U$1,U$2,$D49), #REF!, 7, FALSE)*I49</f>
        <v>#REF!</v>
      </c>
      <c r="V49" s="17" t="e">
        <f>+VLOOKUP(CONCATENATE($U$1,V$2,$D49), #REF!, 7, FALSE)*J49</f>
        <v>#REF!</v>
      </c>
      <c r="W49" s="10" t="e">
        <f>+VLOOKUP(CONCATENATE($U$1,W$2,$D49), #REF!, 7, FALSE)*K49</f>
        <v>#REF!</v>
      </c>
      <c r="X49" s="11" t="e">
        <f>+VLOOKUP(CONCATENATE($U$1,X$2,$D49), #REF!, 7, FALSE)*L49</f>
        <v>#REF!</v>
      </c>
      <c r="Y49" s="10" t="e">
        <f>+VLOOKUP(CONCATENATE($Y$1,Y$2,$D49), #REF!, 7, FALSE)*M49</f>
        <v>#REF!</v>
      </c>
      <c r="Z49" s="10" t="e">
        <f>+VLOOKUP(CONCATENATE($Y$1,Z$2,$D49), #REF!, 7, FALSE)*N49</f>
        <v>#REF!</v>
      </c>
      <c r="AA49" s="10" t="e">
        <f>+VLOOKUP(CONCATENATE($Y$1,AA$2,$D49), #REF!, 7, FALSE)*O49</f>
        <v>#REF!</v>
      </c>
      <c r="AB49" s="10" t="e">
        <f>+VLOOKUP(CONCATENATE($Y$1,AB$2,$D49), #REF!, 7, FALSE)*P49</f>
        <v>#REF!</v>
      </c>
      <c r="AD49" s="16">
        <f t="shared" si="11"/>
        <v>0.21856866537717601</v>
      </c>
      <c r="AE49" s="16" t="e">
        <f t="shared" si="11"/>
        <v>#DIV/0!</v>
      </c>
      <c r="AF49" s="16" t="e">
        <f t="shared" si="11"/>
        <v>#DIV/0!</v>
      </c>
      <c r="AG49" s="16" t="e">
        <f t="shared" si="11"/>
        <v>#DIV/0!</v>
      </c>
    </row>
    <row r="50" spans="1:33" x14ac:dyDescent="0.25">
      <c r="A50">
        <v>50</v>
      </c>
      <c r="B50" t="s">
        <v>12</v>
      </c>
      <c r="C50" t="s">
        <v>97</v>
      </c>
      <c r="D50" s="1" t="s">
        <v>22</v>
      </c>
      <c r="E50" s="8"/>
      <c r="F50" s="8"/>
      <c r="G50" s="8"/>
      <c r="H50" s="8"/>
      <c r="I50" s="10">
        <v>100300000</v>
      </c>
      <c r="J50" s="10"/>
      <c r="K50" s="10"/>
      <c r="L50" s="11"/>
      <c r="M50" s="10">
        <v>85600000</v>
      </c>
      <c r="N50" s="12"/>
      <c r="O50" s="12"/>
      <c r="P50" s="13"/>
      <c r="Q50" s="8" t="e">
        <f>+VLOOKUP(CONCATENATE($Q$1,Q$2,$D50), #REF!, 7, FALSE)*E50</f>
        <v>#REF!</v>
      </c>
      <c r="R50" s="12"/>
      <c r="S50" s="12"/>
      <c r="T50" s="10" t="e">
        <f>+VLOOKUP(CONCATENATE($U$1,T$2,$D50), #REF!, 7, FALSE)*H50</f>
        <v>#REF!</v>
      </c>
      <c r="U50" s="10" t="e">
        <f>+VLOOKUP(CONCATENATE($U$1,U$2,$D50), #REF!, 7, FALSE)*I50</f>
        <v>#REF!</v>
      </c>
      <c r="V50" s="17" t="e">
        <f>+VLOOKUP(CONCATENATE($U$1,V$2,$D50), #REF!, 7, FALSE)*J50</f>
        <v>#REF!</v>
      </c>
      <c r="W50" s="10" t="e">
        <f>+VLOOKUP(CONCATENATE($U$1,W$2,$D50), #REF!, 7, FALSE)*K50</f>
        <v>#REF!</v>
      </c>
      <c r="X50" s="11" t="e">
        <f>+VLOOKUP(CONCATENATE($U$1,X$2,$D50), #REF!, 7, FALSE)*L50</f>
        <v>#REF!</v>
      </c>
      <c r="Y50" s="10" t="e">
        <f>+VLOOKUP(CONCATENATE($Y$1,Y$2,$D50), #REF!, 7, FALSE)*M50</f>
        <v>#REF!</v>
      </c>
      <c r="Z50" s="10" t="e">
        <f>+VLOOKUP(CONCATENATE($Y$1,Z$2,$D50), #REF!, 7, FALSE)*N50</f>
        <v>#REF!</v>
      </c>
      <c r="AA50" s="10" t="e">
        <f>+VLOOKUP(CONCATENATE($Y$1,AA$2,$D50), #REF!, 7, FALSE)*O50</f>
        <v>#REF!</v>
      </c>
      <c r="AB50" s="10" t="e">
        <f>+VLOOKUP(CONCATENATE($Y$1,AB$2,$D50), #REF!, 7, FALSE)*P50</f>
        <v>#REF!</v>
      </c>
      <c r="AD50" s="16">
        <f t="shared" si="11"/>
        <v>0.1465603190428714</v>
      </c>
      <c r="AE50" s="16" t="e">
        <f t="shared" si="11"/>
        <v>#DIV/0!</v>
      </c>
      <c r="AF50" s="16" t="e">
        <f t="shared" si="11"/>
        <v>#DIV/0!</v>
      </c>
      <c r="AG50" s="16" t="e">
        <f t="shared" si="11"/>
        <v>#DIV/0!</v>
      </c>
    </row>
    <row r="51" spans="1:33" x14ac:dyDescent="0.25">
      <c r="A51">
        <v>51</v>
      </c>
      <c r="B51" t="s">
        <v>12</v>
      </c>
      <c r="C51" t="s">
        <v>98</v>
      </c>
      <c r="D51" s="1" t="s">
        <v>22</v>
      </c>
      <c r="E51" s="8"/>
      <c r="F51" s="8"/>
      <c r="G51" s="8"/>
      <c r="H51" s="8"/>
      <c r="I51" s="10">
        <v>38400000</v>
      </c>
      <c r="J51" s="10"/>
      <c r="K51" s="10"/>
      <c r="L51" s="11"/>
      <c r="M51" s="10">
        <v>40700000</v>
      </c>
      <c r="N51" s="12"/>
      <c r="O51" s="12"/>
      <c r="P51" s="13"/>
      <c r="Q51" s="8" t="e">
        <f>+VLOOKUP(CONCATENATE($Q$1,Q$2,$D51), #REF!, 7, FALSE)*E51</f>
        <v>#REF!</v>
      </c>
      <c r="R51" s="12"/>
      <c r="S51" s="12"/>
      <c r="T51" s="10" t="e">
        <f>+VLOOKUP(CONCATENATE($U$1,T$2,$D51), #REF!, 7, FALSE)*H51</f>
        <v>#REF!</v>
      </c>
      <c r="U51" s="10" t="e">
        <f>+VLOOKUP(CONCATENATE($U$1,U$2,$D51), #REF!, 7, FALSE)*I51</f>
        <v>#REF!</v>
      </c>
      <c r="V51" s="17" t="e">
        <f>+VLOOKUP(CONCATENATE($U$1,V$2,$D51), #REF!, 7, FALSE)*J51</f>
        <v>#REF!</v>
      </c>
      <c r="W51" s="10" t="e">
        <f>+VLOOKUP(CONCATENATE($U$1,W$2,$D51), #REF!, 7, FALSE)*K51</f>
        <v>#REF!</v>
      </c>
      <c r="X51" s="11" t="e">
        <f>+VLOOKUP(CONCATENATE($U$1,X$2,$D51), #REF!, 7, FALSE)*L51</f>
        <v>#REF!</v>
      </c>
      <c r="Y51" s="10" t="e">
        <f>+VLOOKUP(CONCATENATE($Y$1,Y$2,$D51), #REF!, 7, FALSE)*M51</f>
        <v>#REF!</v>
      </c>
      <c r="Z51" s="10" t="e">
        <f>+VLOOKUP(CONCATENATE($Y$1,Z$2,$D51), #REF!, 7, FALSE)*N51</f>
        <v>#REF!</v>
      </c>
      <c r="AA51" s="10" t="e">
        <f>+VLOOKUP(CONCATENATE($Y$1,AA$2,$D51), #REF!, 7, FALSE)*O51</f>
        <v>#REF!</v>
      </c>
      <c r="AB51" s="10" t="e">
        <f>+VLOOKUP(CONCATENATE($Y$1,AB$2,$D51), #REF!, 7, FALSE)*P51</f>
        <v>#REF!</v>
      </c>
      <c r="AD51" s="16">
        <f t="shared" si="11"/>
        <v>-5.9895833333333336E-2</v>
      </c>
      <c r="AE51" s="16" t="e">
        <f t="shared" si="11"/>
        <v>#DIV/0!</v>
      </c>
      <c r="AF51" s="16" t="e">
        <f t="shared" si="11"/>
        <v>#DIV/0!</v>
      </c>
      <c r="AG51" s="16" t="e">
        <f t="shared" si="11"/>
        <v>#DIV/0!</v>
      </c>
    </row>
    <row r="52" spans="1:33" x14ac:dyDescent="0.25">
      <c r="A52">
        <v>52</v>
      </c>
      <c r="B52" t="s">
        <v>12</v>
      </c>
      <c r="C52" t="s">
        <v>83</v>
      </c>
      <c r="D52" s="1" t="s">
        <v>22</v>
      </c>
      <c r="E52" s="8"/>
      <c r="F52" s="8"/>
      <c r="G52" s="8"/>
      <c r="H52" s="8"/>
      <c r="I52" s="10">
        <v>60600000</v>
      </c>
      <c r="J52" s="10"/>
      <c r="K52" s="10"/>
      <c r="L52" s="11"/>
      <c r="M52" s="10">
        <v>87500000</v>
      </c>
      <c r="N52" s="12"/>
      <c r="O52" s="12"/>
      <c r="P52" s="13"/>
      <c r="Q52" s="8" t="e">
        <f>+VLOOKUP(CONCATENATE($Q$1,Q$2,$D52), #REF!, 7, FALSE)*E52</f>
        <v>#REF!</v>
      </c>
      <c r="R52" s="12"/>
      <c r="S52" s="12"/>
      <c r="T52" s="10" t="e">
        <f>+VLOOKUP(CONCATENATE($U$1,T$2,$D52), #REF!, 7, FALSE)*H52</f>
        <v>#REF!</v>
      </c>
      <c r="U52" s="10" t="e">
        <f>+VLOOKUP(CONCATENATE($U$1,U$2,$D52), #REF!, 7, FALSE)*I52</f>
        <v>#REF!</v>
      </c>
      <c r="V52" s="17" t="e">
        <f>+VLOOKUP(CONCATENATE($U$1,V$2,$D52), #REF!, 7, FALSE)*J52</f>
        <v>#REF!</v>
      </c>
      <c r="W52" s="10" t="e">
        <f>+VLOOKUP(CONCATENATE($U$1,W$2,$D52), #REF!, 7, FALSE)*K52</f>
        <v>#REF!</v>
      </c>
      <c r="X52" s="11" t="e">
        <f>+VLOOKUP(CONCATENATE($U$1,X$2,$D52), #REF!, 7, FALSE)*L52</f>
        <v>#REF!</v>
      </c>
      <c r="Y52" s="10" t="e">
        <f>+VLOOKUP(CONCATENATE($Y$1,Y$2,$D52), #REF!, 7, FALSE)*M52</f>
        <v>#REF!</v>
      </c>
      <c r="Z52" s="10" t="e">
        <f>+VLOOKUP(CONCATENATE($Y$1,Z$2,$D52), #REF!, 7, FALSE)*N52</f>
        <v>#REF!</v>
      </c>
      <c r="AA52" s="10" t="e">
        <f>+VLOOKUP(CONCATENATE($Y$1,AA$2,$D52), #REF!, 7, FALSE)*O52</f>
        <v>#REF!</v>
      </c>
      <c r="AB52" s="10" t="e">
        <f>+VLOOKUP(CONCATENATE($Y$1,AB$2,$D52), #REF!, 7, FALSE)*P52</f>
        <v>#REF!</v>
      </c>
      <c r="AD52" s="16">
        <f t="shared" si="11"/>
        <v>-0.44389438943894388</v>
      </c>
      <c r="AE52" s="16" t="e">
        <f t="shared" si="11"/>
        <v>#DIV/0!</v>
      </c>
      <c r="AF52" s="16" t="e">
        <f t="shared" si="11"/>
        <v>#DIV/0!</v>
      </c>
      <c r="AG52" s="16" t="e">
        <f t="shared" si="11"/>
        <v>#DIV/0!</v>
      </c>
    </row>
    <row r="53" spans="1:33" hidden="1" x14ac:dyDescent="0.25">
      <c r="C53" s="5" t="s">
        <v>99</v>
      </c>
      <c r="I53" s="10"/>
      <c r="J53" s="10">
        <v>352900000</v>
      </c>
      <c r="K53" s="10">
        <v>338400000</v>
      </c>
      <c r="L53" s="10">
        <v>369500000</v>
      </c>
      <c r="M53" s="20">
        <v>418300000</v>
      </c>
      <c r="N53" s="20">
        <v>387800000</v>
      </c>
      <c r="O53" s="20">
        <v>377437</v>
      </c>
      <c r="P53" s="20">
        <v>336584</v>
      </c>
      <c r="Q53" s="20"/>
      <c r="R53" s="20"/>
      <c r="S53" s="20"/>
      <c r="T53" s="10" t="e">
        <f>+VLOOKUP(CONCATENATE($U$1,T$2,$D53), #REF!, 7, FALSE)*H53</f>
        <v>#REF!</v>
      </c>
      <c r="U53" s="10"/>
      <c r="V53" s="17"/>
      <c r="W53" s="10"/>
      <c r="X53" s="10"/>
      <c r="Y53" s="10"/>
      <c r="Z53" s="10"/>
      <c r="AA53" s="10"/>
      <c r="AB53" s="10"/>
      <c r="AD53" s="16"/>
      <c r="AE53" s="16">
        <f>(J53-N53)/J53</f>
        <v>-9.8894871068291298E-2</v>
      </c>
      <c r="AF53" s="16">
        <f>(K53-O53)/K53</f>
        <v>0.9988846424349882</v>
      </c>
      <c r="AG53" s="16">
        <f>(L53-P53)/L53</f>
        <v>0.99908908254397832</v>
      </c>
    </row>
    <row r="54" spans="1:33" hidden="1" x14ac:dyDescent="0.25">
      <c r="C54" s="5" t="s">
        <v>100</v>
      </c>
      <c r="I54" s="10"/>
      <c r="J54" s="10">
        <v>220500000</v>
      </c>
      <c r="K54" s="10">
        <v>199900000</v>
      </c>
      <c r="L54" s="10"/>
      <c r="M54" s="20"/>
      <c r="N54" s="20"/>
      <c r="O54" s="20"/>
      <c r="P54" s="20"/>
      <c r="Q54" s="20"/>
      <c r="R54" s="20"/>
      <c r="S54" s="20"/>
      <c r="T54" s="10" t="e">
        <f>+VLOOKUP(CONCATENATE($U$1,T$2,$D54), #REF!, 7, FALSE)*H54</f>
        <v>#REF!</v>
      </c>
      <c r="U54" s="10"/>
      <c r="V54" s="17"/>
      <c r="W54" s="10"/>
      <c r="X54" s="10"/>
      <c r="Y54" s="10"/>
      <c r="Z54" s="10"/>
      <c r="AA54" s="10"/>
      <c r="AB54" s="10"/>
      <c r="AD54" s="16"/>
      <c r="AE54" s="16"/>
      <c r="AF54" s="16"/>
      <c r="AG54" s="16"/>
    </row>
    <row r="55" spans="1:33" hidden="1" x14ac:dyDescent="0.25">
      <c r="C55" s="5" t="s">
        <v>101</v>
      </c>
      <c r="I55" s="10"/>
      <c r="J55" s="10">
        <v>123700000</v>
      </c>
      <c r="K55" s="10">
        <v>130400000</v>
      </c>
      <c r="L55" s="10"/>
      <c r="M55" s="20"/>
      <c r="N55" s="20"/>
      <c r="O55" s="20"/>
      <c r="P55" s="20"/>
      <c r="Q55" s="20"/>
      <c r="R55" s="20"/>
      <c r="S55" s="20"/>
      <c r="T55" s="10" t="e">
        <f>+VLOOKUP(CONCATENATE($U$1,T$2,$D55), #REF!, 7, FALSE)*H55</f>
        <v>#REF!</v>
      </c>
      <c r="U55" s="10"/>
      <c r="V55" s="17"/>
      <c r="W55" s="10"/>
      <c r="X55" s="10"/>
      <c r="Y55" s="10"/>
      <c r="Z55" s="10"/>
      <c r="AA55" s="10"/>
      <c r="AB55" s="10"/>
      <c r="AD55" s="16"/>
      <c r="AE55" s="16"/>
      <c r="AF55" s="16"/>
      <c r="AG55" s="16"/>
    </row>
    <row r="56" spans="1:33" hidden="1" x14ac:dyDescent="0.25">
      <c r="C56" s="5" t="s">
        <v>102</v>
      </c>
      <c r="I56" s="10"/>
      <c r="J56" s="10">
        <v>344200000</v>
      </c>
      <c r="K56" s="10">
        <v>330300000</v>
      </c>
      <c r="L56" s="10"/>
      <c r="M56" s="20"/>
      <c r="N56" s="20"/>
      <c r="O56" s="20"/>
      <c r="P56" s="20"/>
      <c r="Q56" s="20"/>
      <c r="R56" s="20"/>
      <c r="S56" s="20"/>
      <c r="T56" s="10" t="e">
        <f>+VLOOKUP(CONCATENATE($U$1,T$2,$D56), #REF!, 7, FALSE)*H56</f>
        <v>#REF!</v>
      </c>
      <c r="U56" s="10"/>
      <c r="V56" s="17"/>
      <c r="W56" s="10"/>
      <c r="X56" s="10"/>
      <c r="Y56" s="10"/>
      <c r="Z56" s="10"/>
      <c r="AA56" s="10"/>
      <c r="AB56" s="10"/>
      <c r="AD56" s="16"/>
      <c r="AE56" s="16"/>
      <c r="AF56" s="16"/>
      <c r="AG56" s="16"/>
    </row>
    <row r="57" spans="1:33" hidden="1" x14ac:dyDescent="0.25">
      <c r="C57" s="5" t="s">
        <v>83</v>
      </c>
      <c r="I57" s="10"/>
      <c r="J57" s="10">
        <v>8700000</v>
      </c>
      <c r="K57" s="10">
        <v>8100000</v>
      </c>
      <c r="L57" s="10"/>
      <c r="M57" s="20"/>
      <c r="N57" s="20"/>
      <c r="O57" s="20"/>
      <c r="P57" s="20"/>
      <c r="Q57" s="20"/>
      <c r="R57" s="20"/>
      <c r="S57" s="20"/>
      <c r="T57" s="10" t="e">
        <f>+VLOOKUP(CONCATENATE($U$1,T$2,$D57), #REF!, 7, FALSE)*H57</f>
        <v>#REF!</v>
      </c>
      <c r="U57" s="10"/>
      <c r="V57" s="17"/>
      <c r="W57" s="10"/>
      <c r="X57" s="10"/>
      <c r="Y57" s="10"/>
      <c r="Z57" s="10"/>
      <c r="AA57" s="10"/>
      <c r="AB57" s="10"/>
      <c r="AD57" s="16"/>
      <c r="AE57" s="16"/>
      <c r="AF57" s="16"/>
      <c r="AG57" s="16"/>
    </row>
    <row r="58" spans="1:33" x14ac:dyDescent="0.25">
      <c r="B58" t="s">
        <v>9</v>
      </c>
      <c r="C58" s="7" t="s">
        <v>78</v>
      </c>
      <c r="E58" s="4" t="e">
        <f>+I58</f>
        <v>#REF!</v>
      </c>
      <c r="F58" s="4" t="e">
        <f>+J58</f>
        <v>#REF!</v>
      </c>
      <c r="G58" s="4" t="e">
        <f>+K58</f>
        <v>#REF!</v>
      </c>
      <c r="H58" s="4" t="e">
        <f>+L58</f>
        <v>#REF!</v>
      </c>
      <c r="I58" s="4" t="e">
        <f>+VLOOKUP(CONCATENATE($B58,I$2), #REF!, 3, FALSE)</f>
        <v>#REF!</v>
      </c>
      <c r="J58" s="4" t="e">
        <f>+VLOOKUP(CONCATENATE($B58,J$2), #REF!, 3, FALSE)</f>
        <v>#REF!</v>
      </c>
      <c r="K58" s="4" t="e">
        <f>+VLOOKUP(CONCATENATE($B58,K$2), #REF!, 3, FALSE)</f>
        <v>#REF!</v>
      </c>
      <c r="L58" s="4" t="e">
        <f>+VLOOKUP(CONCATENATE($B58,L$2), #REF!, 3, FALSE)</f>
        <v>#REF!</v>
      </c>
      <c r="M58" s="4" t="e">
        <f>+VLOOKUP(CONCATENATE($B58,M$2), #REF!, 3, FALSE)</f>
        <v>#REF!</v>
      </c>
      <c r="N58" s="4" t="e">
        <f>+VLOOKUP(CONCATENATE($B58,N$2), #REF!, 3, FALSE)</f>
        <v>#REF!</v>
      </c>
      <c r="O58" s="4" t="e">
        <f>+VLOOKUP(CONCATENATE($B58,O$2), #REF!, 3, FALSE)</f>
        <v>#REF!</v>
      </c>
      <c r="P58" s="4" t="e">
        <f>+VLOOKUP(CONCATENATE($B58,P$2), #REF!, 3, FALSE)</f>
        <v>#REF!</v>
      </c>
      <c r="Q58" s="4" t="e">
        <f>+U58</f>
        <v>#REF!</v>
      </c>
      <c r="R58" s="4" t="e">
        <f>+V58</f>
        <v>#REF!</v>
      </c>
      <c r="S58" s="4" t="e">
        <f>+W58</f>
        <v>#REF!</v>
      </c>
      <c r="T58" s="4" t="e">
        <f>+X58</f>
        <v>#REF!</v>
      </c>
      <c r="U58" s="14" t="e">
        <f>+VLOOKUP(CONCATENATE($B58,U$2), #REF!, 3, FALSE)</f>
        <v>#REF!</v>
      </c>
      <c r="V58" s="14" t="e">
        <f>+VLOOKUP(CONCATENATE($B58,V$2), #REF!, 3, FALSE)</f>
        <v>#REF!</v>
      </c>
      <c r="W58" s="14" t="e">
        <f>+VLOOKUP(CONCATENATE($B58,W$2), #REF!, 3, FALSE)</f>
        <v>#REF!</v>
      </c>
      <c r="X58" s="14" t="e">
        <f>+VLOOKUP(CONCATENATE($B58,X$2), #REF!, 3, FALSE)</f>
        <v>#REF!</v>
      </c>
      <c r="Y58" s="14" t="e">
        <f>+VLOOKUP(CONCATENATE($B58,Y$2), #REF!, 3, FALSE)</f>
        <v>#REF!</v>
      </c>
      <c r="Z58" s="14" t="e">
        <f>+VLOOKUP(CONCATENATE($B58,Z$2), #REF!, 3, FALSE)</f>
        <v>#REF!</v>
      </c>
      <c r="AA58" s="14" t="e">
        <f>+VLOOKUP(CONCATENATE($B58,AA$2), #REF!, 3, FALSE)</f>
        <v>#REF!</v>
      </c>
      <c r="AB58" s="14" t="e">
        <f>+VLOOKUP(CONCATENATE($B58,AB$2), #REF!, 3, FALSE)</f>
        <v>#REF!</v>
      </c>
      <c r="AD58" s="16"/>
      <c r="AE58" s="16"/>
      <c r="AF58" s="16"/>
      <c r="AG58" s="16"/>
    </row>
    <row r="59" spans="1:33" x14ac:dyDescent="0.25">
      <c r="A59">
        <v>59</v>
      </c>
      <c r="B59" t="s">
        <v>9</v>
      </c>
      <c r="C59" t="s">
        <v>21</v>
      </c>
      <c r="D59" s="1" t="s">
        <v>57</v>
      </c>
      <c r="E59" s="8"/>
      <c r="F59" s="8"/>
      <c r="G59" s="8"/>
      <c r="H59" s="52">
        <v>88278000000</v>
      </c>
      <c r="I59" s="52">
        <v>84305000000</v>
      </c>
      <c r="J59" s="8">
        <v>73700000000</v>
      </c>
      <c r="K59" s="8">
        <v>65800000000</v>
      </c>
      <c r="L59" s="9">
        <v>84600000000</v>
      </c>
      <c r="M59" s="8">
        <v>81900000000</v>
      </c>
      <c r="N59" s="8">
        <v>76100000000</v>
      </c>
      <c r="O59" s="8">
        <v>84400000000</v>
      </c>
      <c r="P59" s="9">
        <v>83200000000</v>
      </c>
      <c r="Q59" s="8" t="e">
        <f>+VLOOKUP(CONCATENATE($Q$1,Q$2,$D59), #REF!, 7, FALSE)*E59</f>
        <v>#REF!</v>
      </c>
      <c r="R59" s="8" t="e">
        <f>+VLOOKUP(CONCATENATE($Q$1,R$2,$D59), #REF!, 7, FALSE)*F59</f>
        <v>#REF!</v>
      </c>
      <c r="S59" s="8" t="e">
        <f>+VLOOKUP(CONCATENATE($Q$1,S$2,$D59), #REF!, 7, FALSE)*G59</f>
        <v>#REF!</v>
      </c>
      <c r="T59" s="8" t="e">
        <f>+VLOOKUP(CONCATENATE($Q$1,T$2,$D59), #REF!, 7, FALSE)*H59</f>
        <v>#REF!</v>
      </c>
      <c r="U59" s="10" t="e">
        <f>+VLOOKUP(CONCATENATE($U$1,U$2,$D59), #REF!, 7, FALSE)*I59</f>
        <v>#REF!</v>
      </c>
      <c r="V59" s="10" t="e">
        <f>+VLOOKUP(CONCATENATE($U$1,V$2,$D59), #REF!, 7, FALSE)*J59</f>
        <v>#REF!</v>
      </c>
      <c r="W59" s="10" t="e">
        <f>+VLOOKUP(CONCATENATE($U$1,W$2,$D59), #REF!, 7, FALSE)*K59</f>
        <v>#REF!</v>
      </c>
      <c r="X59" s="11" t="e">
        <f>+VLOOKUP(CONCATENATE($U$1,X$2,$D59), #REF!, 7, FALSE)*L59</f>
        <v>#REF!</v>
      </c>
      <c r="Y59" s="10" t="e">
        <f>+VLOOKUP(CONCATENATE($Y$1,Y$2,$D59), #REF!, 7, FALSE)*M59</f>
        <v>#REF!</v>
      </c>
      <c r="Z59" s="10" t="e">
        <f>+VLOOKUP(CONCATENATE($Y$1,Z$2,$D59), #REF!, 7, FALSE)*N59</f>
        <v>#REF!</v>
      </c>
      <c r="AA59" s="10" t="e">
        <f>+VLOOKUP(CONCATENATE($Y$1,AA$2,$D59), #REF!, 7, FALSE)*O59</f>
        <v>#REF!</v>
      </c>
      <c r="AB59" s="11" t="e">
        <f>+VLOOKUP(CONCATENATE($Y$1,AB$2,$D59), #REF!, 7, FALSE)*P59</f>
        <v>#REF!</v>
      </c>
      <c r="AD59" s="16">
        <f t="shared" ref="AD59:AG61" si="12">(I59-M59)/I59</f>
        <v>2.8527370855821126E-2</v>
      </c>
      <c r="AE59" s="16">
        <f t="shared" si="12"/>
        <v>-3.2564450474898234E-2</v>
      </c>
      <c r="AF59" s="16">
        <f t="shared" si="12"/>
        <v>-0.28267477203647418</v>
      </c>
      <c r="AG59" s="16">
        <f t="shared" si="12"/>
        <v>1.6548463356973995E-2</v>
      </c>
    </row>
    <row r="60" spans="1:33" x14ac:dyDescent="0.25">
      <c r="A60">
        <v>60</v>
      </c>
      <c r="B60" t="s">
        <v>9</v>
      </c>
      <c r="C60" t="s">
        <v>103</v>
      </c>
      <c r="D60" s="1" t="s">
        <v>57</v>
      </c>
      <c r="E60" s="8"/>
      <c r="F60" s="8"/>
      <c r="G60" s="8"/>
      <c r="H60" s="52">
        <v>76580000000</v>
      </c>
      <c r="I60" s="52">
        <v>72091000000</v>
      </c>
      <c r="J60" s="8">
        <v>62600000000</v>
      </c>
      <c r="K60" s="8">
        <v>54400000000</v>
      </c>
      <c r="L60" s="9">
        <v>67200000000</v>
      </c>
      <c r="M60" s="8">
        <v>72000000000</v>
      </c>
      <c r="N60" s="8">
        <v>66300000000</v>
      </c>
      <c r="O60" s="8">
        <v>77700000000</v>
      </c>
      <c r="P60" s="9">
        <v>75300000000</v>
      </c>
      <c r="Q60" s="8" t="e">
        <f>+VLOOKUP(CONCATENATE($Q$1,Q$2,$D60), #REF!, 7, FALSE)*E60</f>
        <v>#REF!</v>
      </c>
      <c r="R60" s="8" t="e">
        <f>+VLOOKUP(CONCATENATE($Q$1,R$2,$D60), #REF!, 7, FALSE)*F60</f>
        <v>#REF!</v>
      </c>
      <c r="S60" s="8" t="e">
        <f>+VLOOKUP(CONCATENATE($Q$1,S$2,$D60), #REF!, 7, FALSE)*G60</f>
        <v>#REF!</v>
      </c>
      <c r="T60" s="8" t="e">
        <f>+VLOOKUP(CONCATENATE($Q$1,T$2,$D60), #REF!, 7, FALSE)*H60</f>
        <v>#REF!</v>
      </c>
      <c r="U60" s="10" t="e">
        <f>+VLOOKUP(CONCATENATE($U$1,U$2,$D60), #REF!, 7, FALSE)*I60</f>
        <v>#REF!</v>
      </c>
      <c r="V60" s="10" t="e">
        <f>+VLOOKUP(CONCATENATE($U$1,V$2,$D60), #REF!, 7, FALSE)*J60</f>
        <v>#REF!</v>
      </c>
      <c r="W60" s="10" t="e">
        <f>+VLOOKUP(CONCATENATE($U$1,W$2,$D60), #REF!, 7, FALSE)*K60</f>
        <v>#REF!</v>
      </c>
      <c r="X60" s="11" t="e">
        <f>+VLOOKUP(CONCATENATE($U$1,X$2,$D60), #REF!, 7, FALSE)*L60</f>
        <v>#REF!</v>
      </c>
      <c r="Y60" s="10" t="e">
        <f>+VLOOKUP(CONCATENATE($Y$1,Y$2,$D60), #REF!, 7, FALSE)*M60</f>
        <v>#REF!</v>
      </c>
      <c r="Z60" s="10" t="e">
        <f>+VLOOKUP(CONCATENATE($Y$1,Z$2,$D60), #REF!, 7, FALSE)*N60</f>
        <v>#REF!</v>
      </c>
      <c r="AA60" s="10" t="e">
        <f>+VLOOKUP(CONCATENATE($Y$1,AA$2,$D60), #REF!, 7, FALSE)*O60</f>
        <v>#REF!</v>
      </c>
      <c r="AB60" s="11" t="e">
        <f>+VLOOKUP(CONCATENATE($Y$1,AB$2,$D60), #REF!, 7, FALSE)*P60</f>
        <v>#REF!</v>
      </c>
      <c r="AD60" s="16">
        <f t="shared" si="12"/>
        <v>1.2622934901721436E-3</v>
      </c>
      <c r="AE60" s="16">
        <f t="shared" si="12"/>
        <v>-5.9105431309904151E-2</v>
      </c>
      <c r="AF60" s="16">
        <f t="shared" si="12"/>
        <v>-0.42830882352941174</v>
      </c>
      <c r="AG60" s="16">
        <f t="shared" si="12"/>
        <v>-0.12053571428571429</v>
      </c>
    </row>
    <row r="61" spans="1:33" x14ac:dyDescent="0.25">
      <c r="B61" t="s">
        <v>9</v>
      </c>
      <c r="C61" t="s">
        <v>83</v>
      </c>
      <c r="D61" s="1" t="s">
        <v>57</v>
      </c>
      <c r="E61" s="8"/>
      <c r="F61" s="8"/>
      <c r="G61" s="8"/>
      <c r="H61" s="52">
        <v>11698000000</v>
      </c>
      <c r="I61" s="52">
        <v>12214000000</v>
      </c>
      <c r="J61" s="8">
        <v>11100000000</v>
      </c>
      <c r="K61" s="8">
        <v>11400000000</v>
      </c>
      <c r="L61" s="9">
        <v>17400000000</v>
      </c>
      <c r="M61" s="8">
        <v>9900000000</v>
      </c>
      <c r="N61" s="8">
        <v>9900000000</v>
      </c>
      <c r="O61" s="8">
        <v>6700000000</v>
      </c>
      <c r="P61" s="9">
        <v>7900000000</v>
      </c>
      <c r="Q61" s="8" t="e">
        <f>+VLOOKUP(CONCATENATE($Q$1,Q$2,$D61), #REF!, 7, FALSE)*E61</f>
        <v>#REF!</v>
      </c>
      <c r="R61" s="8" t="e">
        <f>+VLOOKUP(CONCATENATE($Q$1,R$2,$D61), #REF!, 7, FALSE)*F61</f>
        <v>#REF!</v>
      </c>
      <c r="S61" s="8" t="e">
        <f>+VLOOKUP(CONCATENATE($Q$1,S$2,$D61), #REF!, 7, FALSE)*G61</f>
        <v>#REF!</v>
      </c>
      <c r="T61" s="8" t="e">
        <f>+VLOOKUP(CONCATENATE($Q$1,T$2,$D61), #REF!, 7, FALSE)*H61</f>
        <v>#REF!</v>
      </c>
      <c r="U61" s="10" t="e">
        <f>+VLOOKUP(CONCATENATE($U$1,U$2,$D61), #REF!, 7, FALSE)*I61</f>
        <v>#REF!</v>
      </c>
      <c r="V61" s="10" t="e">
        <f>+VLOOKUP(CONCATENATE($U$1,V$2,$D61), #REF!, 7, FALSE)*J61</f>
        <v>#REF!</v>
      </c>
      <c r="W61" s="10" t="e">
        <f>+VLOOKUP(CONCATENATE($U$1,W$2,$D61), #REF!, 7, FALSE)*K61</f>
        <v>#REF!</v>
      </c>
      <c r="X61" s="11" t="e">
        <f>+VLOOKUP(CONCATENATE($U$1,X$2,$D61), #REF!, 7, FALSE)*L61</f>
        <v>#REF!</v>
      </c>
      <c r="Y61" s="10" t="e">
        <f>+VLOOKUP(CONCATENATE($Y$1,Y$2,$D61), #REF!, 7, FALSE)*M61</f>
        <v>#REF!</v>
      </c>
      <c r="Z61" s="10" t="e">
        <f>+VLOOKUP(CONCATENATE($Y$1,Z$2,$D61), #REF!, 7, FALSE)*N61</f>
        <v>#REF!</v>
      </c>
      <c r="AA61" s="10" t="e">
        <f>+VLOOKUP(CONCATENATE($Y$1,AA$2,$D61), #REF!, 7, FALSE)*O61</f>
        <v>#REF!</v>
      </c>
      <c r="AB61" s="11" t="e">
        <f>+VLOOKUP(CONCATENATE($Y$1,AB$2,$D61), #REF!, 7, FALSE)*P61</f>
        <v>#REF!</v>
      </c>
      <c r="AD61" s="16">
        <f t="shared" si="12"/>
        <v>0.18945472408711314</v>
      </c>
      <c r="AE61" s="16">
        <f t="shared" si="12"/>
        <v>0.10810810810810811</v>
      </c>
      <c r="AF61" s="16">
        <f t="shared" si="12"/>
        <v>0.41228070175438597</v>
      </c>
      <c r="AG61" s="16">
        <f t="shared" si="12"/>
        <v>0.54597701149425293</v>
      </c>
    </row>
    <row r="62" spans="1:33" x14ac:dyDescent="0.25">
      <c r="B62" t="s">
        <v>13</v>
      </c>
      <c r="C62" s="7" t="s">
        <v>78</v>
      </c>
      <c r="E62" s="4" t="e">
        <f>+I62</f>
        <v>#REF!</v>
      </c>
      <c r="F62" s="4" t="e">
        <f>+J62</f>
        <v>#REF!</v>
      </c>
      <c r="G62" s="4" t="e">
        <f>+K62</f>
        <v>#REF!</v>
      </c>
      <c r="H62" s="4" t="e">
        <f>+L62</f>
        <v>#REF!</v>
      </c>
      <c r="I62" s="4" t="e">
        <f>+VLOOKUP(CONCATENATE($B62,I$2), #REF!, 3, FALSE)</f>
        <v>#REF!</v>
      </c>
      <c r="J62" s="4" t="e">
        <f>+VLOOKUP(CONCATENATE($B62,J$2), #REF!, 3, FALSE)</f>
        <v>#REF!</v>
      </c>
      <c r="K62" s="4" t="e">
        <f>+VLOOKUP(CONCATENATE($B62,K$2), #REF!, 3, FALSE)</f>
        <v>#REF!</v>
      </c>
      <c r="L62" s="4" t="e">
        <f>+VLOOKUP(CONCATENATE($B62,L$2), #REF!, 3, FALSE)</f>
        <v>#REF!</v>
      </c>
      <c r="M62" s="4" t="e">
        <f>+VLOOKUP(CONCATENATE($B62,M$2), #REF!, 3, FALSE)</f>
        <v>#REF!</v>
      </c>
      <c r="N62" s="4" t="e">
        <f>+VLOOKUP(CONCATENATE($B62,N$2), #REF!, 3, FALSE)</f>
        <v>#REF!</v>
      </c>
      <c r="O62" s="4" t="e">
        <f>+VLOOKUP(CONCATENATE($B62,O$2), #REF!, 3, FALSE)</f>
        <v>#REF!</v>
      </c>
      <c r="P62" s="4" t="e">
        <f>+VLOOKUP(CONCATENATE($B62,P$2), #REF!, 3, FALSE)</f>
        <v>#REF!</v>
      </c>
      <c r="Q62" s="4" t="e">
        <f>+U62</f>
        <v>#REF!</v>
      </c>
      <c r="R62" s="4" t="e">
        <f>+V62</f>
        <v>#REF!</v>
      </c>
      <c r="S62" s="4" t="e">
        <f>+W62</f>
        <v>#REF!</v>
      </c>
      <c r="T62" s="4" t="e">
        <f>+X62</f>
        <v>#REF!</v>
      </c>
      <c r="U62" s="14" t="e">
        <f>+VLOOKUP(CONCATENATE($B62,U$2), #REF!, 3, FALSE)</f>
        <v>#REF!</v>
      </c>
      <c r="V62" s="14" t="e">
        <f>+VLOOKUP(CONCATENATE($B62,V$2), #REF!, 3, FALSE)</f>
        <v>#REF!</v>
      </c>
      <c r="W62" s="14" t="e">
        <f>+VLOOKUP(CONCATENATE($B62,W$2), #REF!, 3, FALSE)</f>
        <v>#REF!</v>
      </c>
      <c r="X62" s="14" t="e">
        <f>+VLOOKUP(CONCATENATE($B62,X$2), #REF!, 3, FALSE)</f>
        <v>#REF!</v>
      </c>
      <c r="Y62" s="14" t="e">
        <f>+VLOOKUP(CONCATENATE($B62,Y$2), #REF!, 3, FALSE)</f>
        <v>#REF!</v>
      </c>
      <c r="Z62" s="14" t="e">
        <f>+VLOOKUP(CONCATENATE($B62,Z$2), #REF!, 3, FALSE)</f>
        <v>#REF!</v>
      </c>
      <c r="AA62" s="14" t="e">
        <f>+VLOOKUP(CONCATENATE($B62,AA$2), #REF!, 3, FALSE)</f>
        <v>#REF!</v>
      </c>
      <c r="AB62" s="14" t="e">
        <f>+VLOOKUP(CONCATENATE($B62,AB$2), #REF!, 3, FALSE)</f>
        <v>#REF!</v>
      </c>
      <c r="AD62" s="16"/>
      <c r="AE62" s="16"/>
      <c r="AF62" s="16"/>
      <c r="AG62" s="16"/>
    </row>
    <row r="63" spans="1:33" x14ac:dyDescent="0.25">
      <c r="A63">
        <v>63</v>
      </c>
      <c r="B63" t="s">
        <v>13</v>
      </c>
      <c r="C63" t="s">
        <v>21</v>
      </c>
      <c r="D63" s="1" t="s">
        <v>58</v>
      </c>
      <c r="E63" s="8"/>
      <c r="F63" s="8"/>
      <c r="G63" s="8"/>
      <c r="H63" s="52">
        <v>5781049735</v>
      </c>
      <c r="I63" s="53">
        <v>4962186389</v>
      </c>
      <c r="J63" s="10">
        <v>5499292000</v>
      </c>
      <c r="K63" s="10">
        <v>5823101000</v>
      </c>
      <c r="L63" s="11">
        <v>4741267000</v>
      </c>
      <c r="M63" s="10">
        <v>4176532000</v>
      </c>
      <c r="N63" s="8">
        <v>4173887141</v>
      </c>
      <c r="O63" s="10">
        <v>4299646100</v>
      </c>
      <c r="P63" s="11">
        <v>3905926079</v>
      </c>
      <c r="Q63" s="8" t="e">
        <f>+VLOOKUP(CONCATENATE($Q$1,Q$2,$D63), #REF!, 7, FALSE)*E63</f>
        <v>#REF!</v>
      </c>
      <c r="R63" s="8" t="e">
        <f>+VLOOKUP(CONCATENATE($Q$1,R$2,$D63), #REF!, 7, FALSE)*F63</f>
        <v>#REF!</v>
      </c>
      <c r="S63" s="8" t="e">
        <f>+VLOOKUP(CONCATENATE($Q$1,S$2,$D63), #REF!, 7, FALSE)*G63</f>
        <v>#REF!</v>
      </c>
      <c r="T63" s="8" t="e">
        <f>+VLOOKUP(CONCATENATE($Q$1,T$2,$D63), #REF!, 7, FALSE)*H63</f>
        <v>#REF!</v>
      </c>
      <c r="U63" s="10" t="e">
        <f>+VLOOKUP(CONCATENATE($U$1,U$2,$D63), #REF!, 7, FALSE)*I63</f>
        <v>#REF!</v>
      </c>
      <c r="V63" s="10" t="e">
        <f>+VLOOKUP(CONCATENATE($U$1,V$2,$D63), #REF!, 7, FALSE)*K63</f>
        <v>#REF!</v>
      </c>
      <c r="W63" s="10" t="e">
        <f>+VLOOKUP(CONCATENATE($U$1,W$2,$D63), #REF!, 7, FALSE)*L63</f>
        <v>#REF!</v>
      </c>
      <c r="X63" s="11" t="e">
        <f>+VLOOKUP(CONCATENATE($U$1,X$2,$D63), #REF!, 7, FALSE)*L63</f>
        <v>#REF!</v>
      </c>
      <c r="Y63" s="10" t="e">
        <f>+VLOOKUP(CONCATENATE($U$1,Y$2,$D63), #REF!, 7, FALSE)*N63</f>
        <v>#REF!</v>
      </c>
      <c r="Z63" s="10" t="e">
        <f>+VLOOKUP(CONCATENATE($U$1,Z$2,$D63), #REF!, 7, FALSE)*O63</f>
        <v>#REF!</v>
      </c>
      <c r="AA63" s="10" t="e">
        <f>+VLOOKUP(CONCATENATE($Y$1,AA$2,$D63), #REF!, 7, FALSE)*O63</f>
        <v>#REF!</v>
      </c>
      <c r="AB63" s="11" t="e">
        <f>+VLOOKUP(CONCATENATE($Y$1,AB$2,$D63), #REF!, 7, FALSE)*P63</f>
        <v>#REF!</v>
      </c>
      <c r="AD63" s="16">
        <f>(I63-M63)/I63</f>
        <v>0.15832827052639759</v>
      </c>
      <c r="AE63" s="16">
        <f>(J63-N63)/J63</f>
        <v>0.24101372667608847</v>
      </c>
      <c r="AF63" s="16">
        <f>(K63-O63)/K63</f>
        <v>0.26162261310597223</v>
      </c>
      <c r="AG63" s="16">
        <f>(L63-P63)/L63</f>
        <v>0.17618516759338801</v>
      </c>
    </row>
    <row r="64" spans="1:33" x14ac:dyDescent="0.25">
      <c r="B64" t="s">
        <v>14</v>
      </c>
      <c r="C64" s="7" t="s">
        <v>78</v>
      </c>
      <c r="E64" s="4" t="e">
        <f>+I64</f>
        <v>#REF!</v>
      </c>
      <c r="F64" s="4" t="e">
        <f>+J64</f>
        <v>#REF!</v>
      </c>
      <c r="G64" s="4" t="e">
        <f>+K64</f>
        <v>#REF!</v>
      </c>
      <c r="H64" s="4" t="e">
        <f>+L64</f>
        <v>#REF!</v>
      </c>
      <c r="I64" s="14" t="e">
        <f>+VLOOKUP(CONCATENATE($B64,I$2), #REF!, 3, FALSE)</f>
        <v>#REF!</v>
      </c>
      <c r="J64" s="14" t="e">
        <f>+VLOOKUP(CONCATENATE($B64,J$2), #REF!, 3, FALSE)</f>
        <v>#REF!</v>
      </c>
      <c r="K64" s="14" t="e">
        <f>+VLOOKUP(CONCATENATE($B64,K$2), #REF!, 3, FALSE)</f>
        <v>#REF!</v>
      </c>
      <c r="L64" s="14" t="e">
        <f>+VLOOKUP(CONCATENATE($B64,L$2), #REF!, 3, FALSE)</f>
        <v>#REF!</v>
      </c>
      <c r="M64" s="14" t="e">
        <f>+VLOOKUP(CONCATENATE($B64,M$2), #REF!, 3, FALSE)</f>
        <v>#REF!</v>
      </c>
      <c r="N64" s="14" t="e">
        <f>+VLOOKUP(CONCATENATE($B64,N$2), #REF!, 3, FALSE)</f>
        <v>#REF!</v>
      </c>
      <c r="O64" s="14" t="e">
        <f>+VLOOKUP(CONCATENATE($B64,O$2), #REF!, 3, FALSE)</f>
        <v>#REF!</v>
      </c>
      <c r="P64" s="14" t="e">
        <f>+VLOOKUP(CONCATENATE($B64,P$2), #REF!, 3, FALSE)</f>
        <v>#REF!</v>
      </c>
      <c r="Q64" s="4" t="e">
        <f>+U64</f>
        <v>#REF!</v>
      </c>
      <c r="R64" s="4" t="e">
        <f>+V64</f>
        <v>#REF!</v>
      </c>
      <c r="S64" s="4" t="e">
        <f>+W64</f>
        <v>#REF!</v>
      </c>
      <c r="T64" s="4" t="e">
        <f>+X64</f>
        <v>#REF!</v>
      </c>
      <c r="U64" s="14" t="e">
        <f>+VLOOKUP(CONCATENATE($B64,U$2), #REF!, 3, FALSE)</f>
        <v>#REF!</v>
      </c>
      <c r="V64" s="14" t="e">
        <f>+VLOOKUP(CONCATENATE($B64,V$2), #REF!, 3, FALSE)</f>
        <v>#REF!</v>
      </c>
      <c r="W64" s="14" t="e">
        <f>+VLOOKUP(CONCATENATE($B64,W$2), #REF!, 3, FALSE)</f>
        <v>#REF!</v>
      </c>
      <c r="X64" s="14" t="e">
        <f>+VLOOKUP(CONCATENATE($B64,X$2), #REF!, 3, FALSE)</f>
        <v>#REF!</v>
      </c>
      <c r="Y64" s="14" t="e">
        <f>+VLOOKUP(CONCATENATE($B64,Y$2), #REF!, 3, FALSE)</f>
        <v>#REF!</v>
      </c>
      <c r="Z64" s="14" t="e">
        <f>+VLOOKUP(CONCATENATE($B64,Z$2), #REF!, 3, FALSE)</f>
        <v>#REF!</v>
      </c>
      <c r="AA64" s="14" t="e">
        <f>+VLOOKUP(CONCATENATE($B64,AA$2), #REF!, 3, FALSE)</f>
        <v>#REF!</v>
      </c>
      <c r="AB64" s="14" t="e">
        <f>+VLOOKUP(CONCATENATE($B64,AB$2), #REF!, 3, FALSE)</f>
        <v>#REF!</v>
      </c>
      <c r="AD64" s="16"/>
      <c r="AE64" s="16"/>
      <c r="AF64" s="16"/>
      <c r="AG64" s="16"/>
    </row>
    <row r="65" spans="1:33" x14ac:dyDescent="0.25">
      <c r="A65">
        <v>65</v>
      </c>
      <c r="B65" t="s">
        <v>14</v>
      </c>
      <c r="C65" t="s">
        <v>21</v>
      </c>
      <c r="D65" s="1" t="s">
        <v>58</v>
      </c>
      <c r="E65" s="8"/>
      <c r="F65" s="8"/>
      <c r="G65" s="8"/>
      <c r="H65" s="52">
        <v>240002745.49000001</v>
      </c>
      <c r="I65" s="8">
        <v>233268499.62</v>
      </c>
      <c r="J65" s="10">
        <f>(503017398.44-K65)</f>
        <v>252937012.91999999</v>
      </c>
      <c r="K65" s="11">
        <v>250080385.52000001</v>
      </c>
      <c r="L65" s="11">
        <v>247200000</v>
      </c>
      <c r="M65" s="15">
        <f>982372019.19-(N65+O65+P65)</f>
        <v>183535158.70000005</v>
      </c>
      <c r="N65" s="10">
        <v>258881113.36000001</v>
      </c>
      <c r="O65" s="10">
        <v>378121887.31999999</v>
      </c>
      <c r="P65" s="11">
        <v>161833859.81</v>
      </c>
      <c r="Q65" s="8" t="e">
        <f>+VLOOKUP(CONCATENATE($Q$1,Q$2,$D65), #REF!, 7, FALSE)*E65</f>
        <v>#REF!</v>
      </c>
      <c r="R65" s="8" t="e">
        <f>+VLOOKUP(CONCATENATE($Q$1,R$2,$D65), #REF!, 7, FALSE)*F65</f>
        <v>#REF!</v>
      </c>
      <c r="S65" s="8" t="e">
        <f>+VLOOKUP(CONCATENATE($Q$1,S$2,$D65), #REF!, 7, FALSE)*G65</f>
        <v>#REF!</v>
      </c>
      <c r="T65" s="8" t="e">
        <f>+VLOOKUP(CONCATENATE($Q$1,T$2,$D65), #REF!, 7, FALSE)*H65</f>
        <v>#REF!</v>
      </c>
      <c r="U65" s="10" t="e">
        <f>+VLOOKUP(CONCATENATE($U$1,U$2,$D65), #REF!, 7, FALSE)*I65</f>
        <v>#REF!</v>
      </c>
      <c r="V65" s="10" t="e">
        <f>+VLOOKUP(CONCATENATE($Y$1,V$2,$D65), #REF!, 7, FALSE)*J65</f>
        <v>#REF!</v>
      </c>
      <c r="W65" s="10" t="e">
        <f>+VLOOKUP(CONCATENATE($Y$1,W$2,$D65), #REF!, 7, FALSE)*K65</f>
        <v>#REF!</v>
      </c>
      <c r="X65" s="11" t="e">
        <f>+VLOOKUP(CONCATENATE($U$1,X$2,$D65), #REF!, 7, FALSE)*L65</f>
        <v>#REF!</v>
      </c>
      <c r="Y65" s="10" t="e">
        <f>+VLOOKUP(CONCATENATE($Y$1,Y$2,$D65), #REF!, 7, FALSE)*M65</f>
        <v>#REF!</v>
      </c>
      <c r="Z65" s="10" t="e">
        <f>+VLOOKUP(CONCATENATE($Y$1,Z$2,$D65), #REF!, 7, FALSE)*O65</f>
        <v>#REF!</v>
      </c>
      <c r="AA65" s="10" t="e">
        <f>+VLOOKUP(CONCATENATE($Y$1,AA$2,$D65), #REF!, 7, FALSE)*O65</f>
        <v>#REF!</v>
      </c>
      <c r="AB65" s="11" t="e">
        <f>+VLOOKUP(CONCATENATE($Y$1,AB$2,$D65), #REF!, 7, FALSE)*P65</f>
        <v>#REF!</v>
      </c>
      <c r="AD65" s="16" t="e">
        <f>(#REF!-M65)/#REF!</f>
        <v>#REF!</v>
      </c>
      <c r="AE65" s="16">
        <f>(I65-N65)/I65</f>
        <v>-0.10979885317444736</v>
      </c>
      <c r="AF65" s="16">
        <f>(J65-O65)/J65</f>
        <v>-0.49492509204097396</v>
      </c>
      <c r="AG65" s="16">
        <f>(K65-P65)/K65</f>
        <v>0.35287263943754016</v>
      </c>
    </row>
    <row r="66" spans="1:33" x14ac:dyDescent="0.25">
      <c r="E66" s="8"/>
      <c r="F66" s="8"/>
      <c r="G66" s="8"/>
      <c r="H66" s="8"/>
      <c r="Y66" s="10"/>
      <c r="Z66" s="10"/>
      <c r="AA66" s="10"/>
      <c r="AB66" s="11"/>
    </row>
    <row r="67" spans="1:33" x14ac:dyDescent="0.25">
      <c r="J67" t="s">
        <v>104</v>
      </c>
    </row>
  </sheetData>
  <mergeCells count="9">
    <mergeCell ref="E1:H1"/>
    <mergeCell ref="E3:P3"/>
    <mergeCell ref="Q3:AB3"/>
    <mergeCell ref="AD1:AG1"/>
    <mergeCell ref="I1:L1"/>
    <mergeCell ref="M1:P1"/>
    <mergeCell ref="U1:X1"/>
    <mergeCell ref="Y1:AB1"/>
    <mergeCell ref="Q1:T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B819F66D6BD4EA149F541324511B0" ma:contentTypeVersion="18" ma:contentTypeDescription="Create a new document." ma:contentTypeScope="" ma:versionID="fef57726f44957763a79439e80d498f6">
  <xsd:schema xmlns:xsd="http://www.w3.org/2001/XMLSchema" xmlns:xs="http://www.w3.org/2001/XMLSchema" xmlns:p="http://schemas.microsoft.com/office/2006/metadata/properties" xmlns:ns2="eb14571e-1d4b-4791-aeae-e4b18e4cc6d7" xmlns:ns3="4d46e262-67fc-4df6-ac5b-a40ceb952658" xmlns:ns4="3963f8b6-d23f-4eb3-b9da-6a7e202da1b2" targetNamespace="http://schemas.microsoft.com/office/2006/metadata/properties" ma:root="true" ma:fieldsID="3928728731af037c1bf994e0a414f544" ns2:_="" ns3:_="" ns4:_="">
    <xsd:import namespace="eb14571e-1d4b-4791-aeae-e4b18e4cc6d7"/>
    <xsd:import namespace="4d46e262-67fc-4df6-ac5b-a40ceb952658"/>
    <xsd:import namespace="3963f8b6-d23f-4eb3-b9da-6a7e202da1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571e-1d4b-4791-aeae-e4b18e4cc6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6e262-67fc-4df6-ac5b-a40ceb952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94be64a-ced8-4e75-af73-9b97e0fe79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3f8b6-d23f-4eb3-b9da-6a7e202da1b2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3504f2db-b086-4d74-9be1-72c316c18204}" ma:internalName="TaxCatchAll" ma:showField="CatchAllData" ma:web="3963f8b6-d23f-4eb3-b9da-6a7e202da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63f8b6-d23f-4eb3-b9da-6a7e202da1b2" xsi:nil="true"/>
    <lcf76f155ced4ddcb4097134ff3c332f xmlns="4d46e262-67fc-4df6-ac5b-a40ceb95265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3F1298-C37B-4001-81C1-2422EB104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571e-1d4b-4791-aeae-e4b18e4cc6d7"/>
    <ds:schemaRef ds:uri="4d46e262-67fc-4df6-ac5b-a40ceb952658"/>
    <ds:schemaRef ds:uri="3963f8b6-d23f-4eb3-b9da-6a7e202da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1EE2A8-A9BF-4A77-AEF2-386B5F545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F6B922-E281-4A0E-BE32-ABF063E5635B}">
  <ds:schemaRefs>
    <ds:schemaRef ds:uri="http://schemas.microsoft.com/office/2006/metadata/properties"/>
    <ds:schemaRef ds:uri="eb14571e-1d4b-4791-aeae-e4b18e4cc6d7"/>
    <ds:schemaRef ds:uri="3963f8b6-d23f-4eb3-b9da-6a7e202da1b2"/>
    <ds:schemaRef ds:uri="http://purl.org/dc/terms/"/>
    <ds:schemaRef ds:uri="4d46e262-67fc-4df6-ac5b-a40ceb95265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Download</vt:lpstr>
      <vt:lpstr>QuarterCal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Amy.Thompson</dc:creator>
  <cp:keywords/>
  <dc:description/>
  <cp:lastModifiedBy>Finlay Green</cp:lastModifiedBy>
  <cp:revision/>
  <dcterms:created xsi:type="dcterms:W3CDTF">2020-09-11T09:59:37Z</dcterms:created>
  <dcterms:modified xsi:type="dcterms:W3CDTF">2022-12-01T14:29:50Z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0x010100EFCB819F66D6BD4EA149F541324511B0</vt:lpwstr>
  </property>
  <property fmtid="{D5CDD505-2E9C-101B-9397-08002B2CF9AE}" pid="3" name="MediaServiceImageTags">
    <vt:lpwstr/>
  </property>
</Properties>
</file>